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Zainil NIZARALY\iCloudDrive\Simulateur élections\"/>
    </mc:Choice>
  </mc:AlternateContent>
  <bookViews>
    <workbookView xWindow="0" yWindow="0" windowWidth="25600" windowHeight="14760"/>
  </bookViews>
  <sheets>
    <sheet name="Répartition H_F" sheetId="2" r:id="rId1"/>
    <sheet name="Alternance H_F" sheetId="9" r:id="rId2"/>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10" i="9" l="1"/>
  <c r="E70" i="2"/>
  <c r="E69" i="2"/>
  <c r="E68" i="2"/>
  <c r="E67" i="2"/>
  <c r="B70" i="2"/>
  <c r="B69" i="2"/>
  <c r="B68" i="2"/>
  <c r="B67" i="2"/>
  <c r="B25" i="2"/>
  <c r="B20" i="2"/>
  <c r="H25" i="2"/>
  <c r="I20" i="2"/>
  <c r="H20" i="2"/>
  <c r="E25" i="2"/>
  <c r="F20" i="2"/>
  <c r="E20" i="2"/>
  <c r="C20" i="2"/>
  <c r="E42" i="2"/>
  <c r="B42" i="2"/>
  <c r="B46" i="2"/>
  <c r="B62" i="2"/>
  <c r="C58" i="2"/>
  <c r="C64" i="2"/>
  <c r="B43" i="2"/>
  <c r="B61" i="2"/>
  <c r="C55" i="2"/>
  <c r="C63" i="2"/>
  <c r="C66" i="2"/>
  <c r="C60" i="2"/>
  <c r="C70" i="2"/>
  <c r="C69" i="2"/>
  <c r="C65" i="2"/>
  <c r="C56" i="2"/>
  <c r="C68" i="2"/>
  <c r="C67" i="2"/>
  <c r="E46" i="2"/>
  <c r="E43" i="2"/>
  <c r="E50" i="2"/>
  <c r="E47" i="2"/>
  <c r="E54" i="2"/>
  <c r="F58" i="2"/>
  <c r="E62" i="2"/>
  <c r="F64" i="2"/>
  <c r="F55" i="2"/>
  <c r="E61" i="2"/>
  <c r="F63" i="2"/>
  <c r="F66" i="2"/>
  <c r="F59" i="2"/>
  <c r="F70" i="2"/>
  <c r="E53" i="2"/>
  <c r="F69" i="2"/>
  <c r="E49" i="2"/>
  <c r="E44" i="2"/>
  <c r="E45" i="2"/>
  <c r="E52" i="2"/>
  <c r="F65" i="2"/>
  <c r="F57" i="2"/>
  <c r="F68" i="2"/>
  <c r="H46" i="2"/>
  <c r="H62" i="2"/>
  <c r="H58" i="2"/>
  <c r="H64" i="2"/>
  <c r="H43" i="2"/>
  <c r="H54" i="2"/>
  <c r="H70" i="2"/>
  <c r="H53" i="2"/>
  <c r="H69" i="2"/>
  <c r="H52" i="2"/>
  <c r="H68" i="2"/>
  <c r="H51" i="2"/>
  <c r="H67" i="2"/>
  <c r="I70" i="2"/>
  <c r="I69" i="2"/>
  <c r="I68" i="2"/>
  <c r="I67" i="2"/>
  <c r="B55" i="2"/>
  <c r="B63" i="2"/>
  <c r="B58" i="2"/>
  <c r="B64" i="2"/>
  <c r="E58" i="2"/>
  <c r="E64" i="2"/>
  <c r="E55" i="2"/>
  <c r="E63" i="2"/>
  <c r="H61" i="2"/>
  <c r="H55" i="2"/>
  <c r="H63" i="2"/>
  <c r="I55" i="2"/>
  <c r="I63" i="2"/>
  <c r="I58" i="2"/>
  <c r="I64" i="2"/>
  <c r="AE4" i="9"/>
  <c r="AE5" i="9"/>
  <c r="AE6" i="9"/>
  <c r="AF4" i="9"/>
  <c r="AG4" i="9"/>
  <c r="AH4" i="9"/>
  <c r="H71" i="2"/>
  <c r="H72" i="2"/>
  <c r="I34" i="2"/>
  <c r="I38" i="2"/>
  <c r="I75" i="2"/>
  <c r="AF5" i="9"/>
  <c r="AG5" i="9"/>
  <c r="AH5" i="9"/>
  <c r="AF6" i="9"/>
  <c r="AG6" i="9"/>
  <c r="AH6" i="9"/>
  <c r="AE7" i="9"/>
  <c r="AF7" i="9"/>
  <c r="AG7" i="9"/>
  <c r="AH7" i="9"/>
  <c r="AE8" i="9"/>
  <c r="AF8" i="9"/>
  <c r="AG8" i="9"/>
  <c r="AH8" i="9"/>
  <c r="AE9" i="9"/>
  <c r="AF9" i="9"/>
  <c r="AG9" i="9"/>
  <c r="AH9" i="9"/>
  <c r="AE10" i="9"/>
  <c r="AF10" i="9"/>
  <c r="AG10" i="9"/>
  <c r="AH10" i="9"/>
  <c r="AE11" i="9"/>
  <c r="AF11" i="9"/>
  <c r="AG11" i="9"/>
  <c r="AH11" i="9"/>
  <c r="AE12" i="9"/>
  <c r="AF12" i="9"/>
  <c r="AG12" i="9"/>
  <c r="AH12" i="9"/>
  <c r="AE13" i="9"/>
  <c r="AF13" i="9"/>
  <c r="AG13" i="9"/>
  <c r="AH13" i="9"/>
  <c r="AE14" i="9"/>
  <c r="AF14" i="9"/>
  <c r="AG14" i="9"/>
  <c r="AH14" i="9"/>
  <c r="AE15" i="9"/>
  <c r="AF15" i="9"/>
  <c r="AG15" i="9"/>
  <c r="AH15" i="9"/>
  <c r="AE16" i="9"/>
  <c r="AF16" i="9"/>
  <c r="AG16" i="9"/>
  <c r="AH16" i="9"/>
  <c r="AE17" i="9"/>
  <c r="AF17" i="9"/>
  <c r="AG17" i="9"/>
  <c r="AH17" i="9"/>
  <c r="AE18" i="9"/>
  <c r="AF18" i="9"/>
  <c r="AG18" i="9"/>
  <c r="AH18" i="9"/>
  <c r="AE19" i="9"/>
  <c r="AF19" i="9"/>
  <c r="AG19" i="9"/>
  <c r="AH19" i="9"/>
  <c r="AE20" i="9"/>
  <c r="AF20" i="9"/>
  <c r="AG20" i="9"/>
  <c r="AH20" i="9"/>
  <c r="AE21" i="9"/>
  <c r="AF21" i="9"/>
  <c r="AG21" i="9"/>
  <c r="AH21" i="9"/>
  <c r="AE22" i="9"/>
  <c r="AF22" i="9"/>
  <c r="AG22" i="9"/>
  <c r="AH22" i="9"/>
  <c r="AE23" i="9"/>
  <c r="AF23" i="9"/>
  <c r="AG23" i="9"/>
  <c r="AH23" i="9"/>
  <c r="AE24" i="9"/>
  <c r="AF24" i="9"/>
  <c r="AG24" i="9"/>
  <c r="AH24" i="9"/>
  <c r="AE25" i="9"/>
  <c r="AF25" i="9"/>
  <c r="AG25" i="9"/>
  <c r="AH25" i="9"/>
  <c r="AE26" i="9"/>
  <c r="AF26" i="9"/>
  <c r="AG26" i="9"/>
  <c r="AH26" i="9"/>
  <c r="AE27" i="9"/>
  <c r="AF27" i="9"/>
  <c r="AG27" i="9"/>
  <c r="AH27" i="9"/>
  <c r="AE28" i="9"/>
  <c r="AF28" i="9"/>
  <c r="AG28" i="9"/>
  <c r="AH28" i="9"/>
  <c r="AE29" i="9"/>
  <c r="AF29" i="9"/>
  <c r="AG29" i="9"/>
  <c r="AH29" i="9"/>
  <c r="AE30" i="9"/>
  <c r="AF30" i="9"/>
  <c r="AG30" i="9"/>
  <c r="AH30" i="9"/>
  <c r="AE31" i="9"/>
  <c r="AF31" i="9"/>
  <c r="AG31" i="9"/>
  <c r="AH31" i="9"/>
  <c r="AE32" i="9"/>
  <c r="AF32" i="9"/>
  <c r="AG32" i="9"/>
  <c r="AH32" i="9"/>
  <c r="AE33" i="9"/>
  <c r="AF33" i="9"/>
  <c r="AG33" i="9"/>
  <c r="AH33" i="9"/>
  <c r="AE34" i="9"/>
  <c r="AF34" i="9"/>
  <c r="AG34" i="9"/>
  <c r="AH34" i="9"/>
  <c r="AE35" i="9"/>
  <c r="AF35" i="9"/>
  <c r="AG35" i="9"/>
  <c r="AH35" i="9"/>
  <c r="AE36" i="9"/>
  <c r="AF36" i="9"/>
  <c r="AG36" i="9"/>
  <c r="AH36" i="9"/>
  <c r="AE37" i="9"/>
  <c r="AF37" i="9"/>
  <c r="AG37" i="9"/>
  <c r="AH37" i="9"/>
  <c r="AE38" i="9"/>
  <c r="AF38" i="9"/>
  <c r="AG38" i="9"/>
  <c r="AH38" i="9"/>
  <c r="AE39" i="9"/>
  <c r="AF39" i="9"/>
  <c r="AG39" i="9"/>
  <c r="AH39" i="9"/>
  <c r="AE40" i="9"/>
  <c r="AF40" i="9"/>
  <c r="AG40" i="9"/>
  <c r="AH40" i="9"/>
  <c r="AE41" i="9"/>
  <c r="AF41" i="9"/>
  <c r="AG41" i="9"/>
  <c r="AH41" i="9"/>
  <c r="AE42" i="9"/>
  <c r="AF42" i="9"/>
  <c r="AG42" i="9"/>
  <c r="AH42" i="9"/>
  <c r="AE43" i="9"/>
  <c r="AF43" i="9"/>
  <c r="AG43" i="9"/>
  <c r="AH43" i="9"/>
  <c r="AE44" i="9"/>
  <c r="AF44" i="9"/>
  <c r="AG44" i="9"/>
  <c r="AH44" i="9"/>
  <c r="AE45" i="9"/>
  <c r="AF45" i="9"/>
  <c r="AG45" i="9"/>
  <c r="AH45" i="9"/>
  <c r="AE46" i="9"/>
  <c r="AF46" i="9"/>
  <c r="AG46" i="9"/>
  <c r="AH46" i="9"/>
  <c r="AE47" i="9"/>
  <c r="AF47" i="9"/>
  <c r="AG47" i="9"/>
  <c r="AH47" i="9"/>
  <c r="AE48" i="9"/>
  <c r="AF48" i="9"/>
  <c r="AG48" i="9"/>
  <c r="AH48" i="9"/>
  <c r="AE49" i="9"/>
  <c r="AF49" i="9"/>
  <c r="AG49" i="9"/>
  <c r="AH49" i="9"/>
  <c r="AE50" i="9"/>
  <c r="AF50" i="9"/>
  <c r="AG50" i="9"/>
  <c r="AH50" i="9"/>
  <c r="S4" i="9"/>
  <c r="S5" i="9"/>
  <c r="S6" i="9"/>
  <c r="T4" i="9"/>
  <c r="U4" i="9"/>
  <c r="V4" i="9"/>
  <c r="E71" i="2"/>
  <c r="E72" i="2"/>
  <c r="F34" i="2"/>
  <c r="F38" i="2"/>
  <c r="F75" i="2"/>
  <c r="T5" i="9"/>
  <c r="U5" i="9"/>
  <c r="T6" i="9"/>
  <c r="U6" i="9"/>
  <c r="V6" i="9"/>
  <c r="S7" i="9"/>
  <c r="T7" i="9"/>
  <c r="U7" i="9"/>
  <c r="V7" i="9"/>
  <c r="S8" i="9"/>
  <c r="T8" i="9"/>
  <c r="U8" i="9"/>
  <c r="V8" i="9"/>
  <c r="S9" i="9"/>
  <c r="T9" i="9"/>
  <c r="U9" i="9"/>
  <c r="V9" i="9"/>
  <c r="S10" i="9"/>
  <c r="T10" i="9"/>
  <c r="U10" i="9"/>
  <c r="V10" i="9"/>
  <c r="S11" i="9"/>
  <c r="T11" i="9"/>
  <c r="U11" i="9"/>
  <c r="V11" i="9"/>
  <c r="S12" i="9"/>
  <c r="T12" i="9"/>
  <c r="U12" i="9"/>
  <c r="V12" i="9"/>
  <c r="S13" i="9"/>
  <c r="T13" i="9"/>
  <c r="U13" i="9"/>
  <c r="V13" i="9"/>
  <c r="S14" i="9"/>
  <c r="T14" i="9"/>
  <c r="U14" i="9"/>
  <c r="V14" i="9"/>
  <c r="S15" i="9"/>
  <c r="T15" i="9"/>
  <c r="U15" i="9"/>
  <c r="V15" i="9"/>
  <c r="S16" i="9"/>
  <c r="T16" i="9"/>
  <c r="U16" i="9"/>
  <c r="V16" i="9"/>
  <c r="S17" i="9"/>
  <c r="T17" i="9"/>
  <c r="U17" i="9"/>
  <c r="V17" i="9"/>
  <c r="S18" i="9"/>
  <c r="T18" i="9"/>
  <c r="U18" i="9"/>
  <c r="V18" i="9"/>
  <c r="S19" i="9"/>
  <c r="T19" i="9"/>
  <c r="U19" i="9"/>
  <c r="V19" i="9"/>
  <c r="S20" i="9"/>
  <c r="T20" i="9"/>
  <c r="U20" i="9"/>
  <c r="V20" i="9"/>
  <c r="S21" i="9"/>
  <c r="T21" i="9"/>
  <c r="U21" i="9"/>
  <c r="V21" i="9"/>
  <c r="S22" i="9"/>
  <c r="T22" i="9"/>
  <c r="U22" i="9"/>
  <c r="V22" i="9"/>
  <c r="S23" i="9"/>
  <c r="T23" i="9"/>
  <c r="U23" i="9"/>
  <c r="V23" i="9"/>
  <c r="S24" i="9"/>
  <c r="T24" i="9"/>
  <c r="U24" i="9"/>
  <c r="V24" i="9"/>
  <c r="S25" i="9"/>
  <c r="T25" i="9"/>
  <c r="U25" i="9"/>
  <c r="V25" i="9"/>
  <c r="S26" i="9"/>
  <c r="T26" i="9"/>
  <c r="U26" i="9"/>
  <c r="V26" i="9"/>
  <c r="S27" i="9"/>
  <c r="T27" i="9"/>
  <c r="U27" i="9"/>
  <c r="V27" i="9"/>
  <c r="S28" i="9"/>
  <c r="T28" i="9"/>
  <c r="U28" i="9"/>
  <c r="V28" i="9"/>
  <c r="S29" i="9"/>
  <c r="T29" i="9"/>
  <c r="U29" i="9"/>
  <c r="V29" i="9"/>
  <c r="S30" i="9"/>
  <c r="T30" i="9"/>
  <c r="U30" i="9"/>
  <c r="V30" i="9"/>
  <c r="S31" i="9"/>
  <c r="T31" i="9"/>
  <c r="U31" i="9"/>
  <c r="V31" i="9"/>
  <c r="S32" i="9"/>
  <c r="T32" i="9"/>
  <c r="U32" i="9"/>
  <c r="V32" i="9"/>
  <c r="S33" i="9"/>
  <c r="T33" i="9"/>
  <c r="U33" i="9"/>
  <c r="V33" i="9"/>
  <c r="S34" i="9"/>
  <c r="T34" i="9"/>
  <c r="U34" i="9"/>
  <c r="V34" i="9"/>
  <c r="S35" i="9"/>
  <c r="T35" i="9"/>
  <c r="U35" i="9"/>
  <c r="V35" i="9"/>
  <c r="S36" i="9"/>
  <c r="T36" i="9"/>
  <c r="U36" i="9"/>
  <c r="V36" i="9"/>
  <c r="S37" i="9"/>
  <c r="T37" i="9"/>
  <c r="U37" i="9"/>
  <c r="V37" i="9"/>
  <c r="S38" i="9"/>
  <c r="T38" i="9"/>
  <c r="U38" i="9"/>
  <c r="V38" i="9"/>
  <c r="S39" i="9"/>
  <c r="T39" i="9"/>
  <c r="U39" i="9"/>
  <c r="V39" i="9"/>
  <c r="S40" i="9"/>
  <c r="T40" i="9"/>
  <c r="U40" i="9"/>
  <c r="V40" i="9"/>
  <c r="S41" i="9"/>
  <c r="T41" i="9"/>
  <c r="U41" i="9"/>
  <c r="V41" i="9"/>
  <c r="S42" i="9"/>
  <c r="T42" i="9"/>
  <c r="U42" i="9"/>
  <c r="V42" i="9"/>
  <c r="S43" i="9"/>
  <c r="T43" i="9"/>
  <c r="U43" i="9"/>
  <c r="V43" i="9"/>
  <c r="S44" i="9"/>
  <c r="T44" i="9"/>
  <c r="U44" i="9"/>
  <c r="V44" i="9"/>
  <c r="S45" i="9"/>
  <c r="T45" i="9"/>
  <c r="U45" i="9"/>
  <c r="V45" i="9"/>
  <c r="S46" i="9"/>
  <c r="T46" i="9"/>
  <c r="U46" i="9"/>
  <c r="V46" i="9"/>
  <c r="S47" i="9"/>
  <c r="T47" i="9"/>
  <c r="U47" i="9"/>
  <c r="V47" i="9"/>
  <c r="S48" i="9"/>
  <c r="T48" i="9"/>
  <c r="U48" i="9"/>
  <c r="V48" i="9"/>
  <c r="S49" i="9"/>
  <c r="T49" i="9"/>
  <c r="U49" i="9"/>
  <c r="V49" i="9"/>
  <c r="S50" i="9"/>
  <c r="T50" i="9"/>
  <c r="U50" i="9"/>
  <c r="V50" i="9"/>
  <c r="V5" i="9"/>
  <c r="G4" i="9"/>
  <c r="G5" i="9"/>
  <c r="G6" i="9"/>
  <c r="H4" i="9"/>
  <c r="I4" i="9"/>
  <c r="J4" i="9"/>
  <c r="B71" i="2"/>
  <c r="B72" i="2"/>
  <c r="C34" i="2"/>
  <c r="C38" i="2"/>
  <c r="C75" i="2"/>
  <c r="H5" i="9"/>
  <c r="I5" i="9"/>
  <c r="J5" i="9"/>
  <c r="H6" i="9"/>
  <c r="I6" i="9"/>
  <c r="J6" i="9"/>
  <c r="G7" i="9"/>
  <c r="H7" i="9"/>
  <c r="I7" i="9"/>
  <c r="J7" i="9"/>
  <c r="G8" i="9"/>
  <c r="H8" i="9"/>
  <c r="I8" i="9"/>
  <c r="J8" i="9"/>
  <c r="G9" i="9"/>
  <c r="H9" i="9"/>
  <c r="I9" i="9"/>
  <c r="H10" i="9"/>
  <c r="G11" i="9"/>
  <c r="H11" i="9"/>
  <c r="G12" i="9"/>
  <c r="H12" i="9"/>
  <c r="G13" i="9"/>
  <c r="H13" i="9"/>
  <c r="G14" i="9"/>
  <c r="H14" i="9"/>
  <c r="G15" i="9"/>
  <c r="H15" i="9"/>
  <c r="G16" i="9"/>
  <c r="H16" i="9"/>
  <c r="G17" i="9"/>
  <c r="H17" i="9"/>
  <c r="G18" i="9"/>
  <c r="H18" i="9"/>
  <c r="G19" i="9"/>
  <c r="H19" i="9"/>
  <c r="G20" i="9"/>
  <c r="H20" i="9"/>
  <c r="G21" i="9"/>
  <c r="H21" i="9"/>
  <c r="G22" i="9"/>
  <c r="H22" i="9"/>
  <c r="G23" i="9"/>
  <c r="H23" i="9"/>
  <c r="G24" i="9"/>
  <c r="H24" i="9"/>
  <c r="G25" i="9"/>
  <c r="H25" i="9"/>
  <c r="G26" i="9"/>
  <c r="H26" i="9"/>
  <c r="G27" i="9"/>
  <c r="H27" i="9"/>
  <c r="G28" i="9"/>
  <c r="H28" i="9"/>
  <c r="G29" i="9"/>
  <c r="H29" i="9"/>
  <c r="G30" i="9"/>
  <c r="H30" i="9"/>
  <c r="G31" i="9"/>
  <c r="H31" i="9"/>
  <c r="G32" i="9"/>
  <c r="H32" i="9"/>
  <c r="G33" i="9"/>
  <c r="H33" i="9"/>
  <c r="G34" i="9"/>
  <c r="H34" i="9"/>
  <c r="G35" i="9"/>
  <c r="H35" i="9"/>
  <c r="G36" i="9"/>
  <c r="H36" i="9"/>
  <c r="G37" i="9"/>
  <c r="H37" i="9"/>
  <c r="G38" i="9"/>
  <c r="H38" i="9"/>
  <c r="G39" i="9"/>
  <c r="H39" i="9"/>
  <c r="G40" i="9"/>
  <c r="H40" i="9"/>
  <c r="G41" i="9"/>
  <c r="H41" i="9"/>
  <c r="G42" i="9"/>
  <c r="H42" i="9"/>
  <c r="G43" i="9"/>
  <c r="H43" i="9"/>
  <c r="G44" i="9"/>
  <c r="H44" i="9"/>
  <c r="G45" i="9"/>
  <c r="H45" i="9"/>
  <c r="G46" i="9"/>
  <c r="H46" i="9"/>
  <c r="G47" i="9"/>
  <c r="H47" i="9"/>
  <c r="G48" i="9"/>
  <c r="H48" i="9"/>
  <c r="G49" i="9"/>
  <c r="H49" i="9"/>
  <c r="G50" i="9"/>
  <c r="H50" i="9"/>
  <c r="I50" i="9"/>
  <c r="J50" i="9"/>
  <c r="J9" i="9"/>
  <c r="I10" i="9"/>
  <c r="J10" i="9"/>
  <c r="I11" i="9"/>
  <c r="J11" i="9"/>
  <c r="I12" i="9"/>
  <c r="J12" i="9"/>
  <c r="I13" i="9"/>
  <c r="J13" i="9"/>
  <c r="I14" i="9"/>
  <c r="J14" i="9"/>
  <c r="I15" i="9"/>
  <c r="J15" i="9"/>
  <c r="I16" i="9"/>
  <c r="J16" i="9"/>
  <c r="I17" i="9"/>
  <c r="J17" i="9"/>
  <c r="I18" i="9"/>
  <c r="J18" i="9"/>
  <c r="I19" i="9"/>
  <c r="J19" i="9"/>
  <c r="I20" i="9"/>
  <c r="J20" i="9"/>
  <c r="I21" i="9"/>
  <c r="J21" i="9"/>
  <c r="I22" i="9"/>
  <c r="J22" i="9"/>
  <c r="I23" i="9"/>
  <c r="J23" i="9"/>
  <c r="I24" i="9"/>
  <c r="J24" i="9"/>
  <c r="I25" i="9"/>
  <c r="J25" i="9"/>
  <c r="I26" i="9"/>
  <c r="J26" i="9"/>
  <c r="I27" i="9"/>
  <c r="J27" i="9"/>
  <c r="I28" i="9"/>
  <c r="J28" i="9"/>
  <c r="I29" i="9"/>
  <c r="J29" i="9"/>
  <c r="I30" i="9"/>
  <c r="J30" i="9"/>
  <c r="I31" i="9"/>
  <c r="J31" i="9"/>
  <c r="I32" i="9"/>
  <c r="J32" i="9"/>
  <c r="I33" i="9"/>
  <c r="J33" i="9"/>
  <c r="I34" i="9"/>
  <c r="J34" i="9"/>
  <c r="I35" i="9"/>
  <c r="J35" i="9"/>
  <c r="I36" i="9"/>
  <c r="J36" i="9"/>
  <c r="I37" i="9"/>
  <c r="J37" i="9"/>
  <c r="I38" i="9"/>
  <c r="J38" i="9"/>
  <c r="I39" i="9"/>
  <c r="J39" i="9"/>
  <c r="I40" i="9"/>
  <c r="J40" i="9"/>
  <c r="I41" i="9"/>
  <c r="J41" i="9"/>
  <c r="I42" i="9"/>
  <c r="J42" i="9"/>
  <c r="I43" i="9"/>
  <c r="J43" i="9"/>
  <c r="I44" i="9"/>
  <c r="J44" i="9"/>
  <c r="I45" i="9"/>
  <c r="J45" i="9"/>
  <c r="I46" i="9"/>
  <c r="J46" i="9"/>
  <c r="I47" i="9"/>
  <c r="J47" i="9"/>
  <c r="I48" i="9"/>
  <c r="J48" i="9"/>
  <c r="I49" i="9"/>
  <c r="J49" i="9"/>
  <c r="I66" i="2"/>
  <c r="I60" i="2"/>
  <c r="I31" i="2"/>
  <c r="I65" i="2"/>
  <c r="I56" i="2"/>
  <c r="I30" i="2"/>
  <c r="I74" i="2"/>
  <c r="I73" i="2"/>
  <c r="I59" i="2"/>
  <c r="I57" i="2"/>
  <c r="E48" i="2"/>
  <c r="F31" i="2"/>
  <c r="E51" i="2"/>
  <c r="F67" i="2"/>
  <c r="F30" i="2"/>
  <c r="F74" i="2"/>
  <c r="F73" i="2"/>
  <c r="F60" i="2"/>
  <c r="F56" i="2"/>
  <c r="B50" i="2"/>
  <c r="B48" i="2"/>
  <c r="B47" i="2"/>
  <c r="B53" i="2"/>
  <c r="B54" i="2"/>
  <c r="C31" i="2"/>
  <c r="B49" i="2"/>
  <c r="B44" i="2"/>
  <c r="B45" i="2"/>
  <c r="B51" i="2"/>
  <c r="B52" i="2"/>
  <c r="C30" i="2"/>
  <c r="C74" i="2"/>
  <c r="C73" i="2"/>
  <c r="C59" i="2"/>
  <c r="C57" i="2"/>
  <c r="Y4" i="9"/>
  <c r="Y5" i="9"/>
  <c r="Y6" i="9"/>
  <c r="H34" i="2"/>
  <c r="H38" i="2"/>
  <c r="H75" i="2"/>
  <c r="Z4" i="9"/>
  <c r="AA4" i="9"/>
  <c r="AB4" i="9"/>
  <c r="Z5" i="9"/>
  <c r="AA5" i="9"/>
  <c r="AB5" i="9"/>
  <c r="Z6" i="9"/>
  <c r="AA6" i="9"/>
  <c r="AB6" i="9"/>
  <c r="Y7" i="9"/>
  <c r="Z7" i="9"/>
  <c r="AA7" i="9"/>
  <c r="AB7" i="9"/>
  <c r="Y8" i="9"/>
  <c r="Z8" i="9"/>
  <c r="AA8" i="9"/>
  <c r="AB8" i="9"/>
  <c r="Y9" i="9"/>
  <c r="Z9" i="9"/>
  <c r="AA9" i="9"/>
  <c r="AB9" i="9"/>
  <c r="Y10" i="9"/>
  <c r="Z10" i="9"/>
  <c r="AA10" i="9"/>
  <c r="AB10" i="9"/>
  <c r="Y11" i="9"/>
  <c r="Z11" i="9"/>
  <c r="AA11" i="9"/>
  <c r="AB11" i="9"/>
  <c r="Y12" i="9"/>
  <c r="Z12" i="9"/>
  <c r="AA12" i="9"/>
  <c r="AB12" i="9"/>
  <c r="Y13" i="9"/>
  <c r="Z13" i="9"/>
  <c r="AA13" i="9"/>
  <c r="AB13" i="9"/>
  <c r="Y14" i="9"/>
  <c r="Z14" i="9"/>
  <c r="AA14" i="9"/>
  <c r="AB14" i="9"/>
  <c r="Y15" i="9"/>
  <c r="Z15" i="9"/>
  <c r="AA15" i="9"/>
  <c r="AB15" i="9"/>
  <c r="Y16" i="9"/>
  <c r="Z16" i="9"/>
  <c r="AA16" i="9"/>
  <c r="AB16" i="9"/>
  <c r="Y17" i="9"/>
  <c r="Z17" i="9"/>
  <c r="AA17" i="9"/>
  <c r="AB17" i="9"/>
  <c r="Y18" i="9"/>
  <c r="Z18" i="9"/>
  <c r="AA18" i="9"/>
  <c r="AB18" i="9"/>
  <c r="Y19" i="9"/>
  <c r="Z19" i="9"/>
  <c r="AA19" i="9"/>
  <c r="AB19" i="9"/>
  <c r="Y20" i="9"/>
  <c r="Z20" i="9"/>
  <c r="AA20" i="9"/>
  <c r="AB20" i="9"/>
  <c r="Y21" i="9"/>
  <c r="Z21" i="9"/>
  <c r="AA21" i="9"/>
  <c r="AB21" i="9"/>
  <c r="Y22" i="9"/>
  <c r="Z22" i="9"/>
  <c r="AA22" i="9"/>
  <c r="AB22" i="9"/>
  <c r="Y23" i="9"/>
  <c r="Z23" i="9"/>
  <c r="AA23" i="9"/>
  <c r="AB23" i="9"/>
  <c r="Y24" i="9"/>
  <c r="Z24" i="9"/>
  <c r="AA24" i="9"/>
  <c r="AB24" i="9"/>
  <c r="Y25" i="9"/>
  <c r="Z25" i="9"/>
  <c r="AA25" i="9"/>
  <c r="AB25" i="9"/>
  <c r="Y26" i="9"/>
  <c r="Z26" i="9"/>
  <c r="AA26" i="9"/>
  <c r="AB26" i="9"/>
  <c r="Y27" i="9"/>
  <c r="Z27" i="9"/>
  <c r="AA27" i="9"/>
  <c r="AB27" i="9"/>
  <c r="Y28" i="9"/>
  <c r="Z28" i="9"/>
  <c r="AA28" i="9"/>
  <c r="AB28" i="9"/>
  <c r="Y29" i="9"/>
  <c r="Z29" i="9"/>
  <c r="AA29" i="9"/>
  <c r="AB29" i="9"/>
  <c r="Y30" i="9"/>
  <c r="Z30" i="9"/>
  <c r="AA30" i="9"/>
  <c r="AB30" i="9"/>
  <c r="Y31" i="9"/>
  <c r="Z31" i="9"/>
  <c r="AA31" i="9"/>
  <c r="AB31" i="9"/>
  <c r="Y32" i="9"/>
  <c r="Z32" i="9"/>
  <c r="AA32" i="9"/>
  <c r="AB32" i="9"/>
  <c r="Y33" i="9"/>
  <c r="Z33" i="9"/>
  <c r="AA33" i="9"/>
  <c r="AB33" i="9"/>
  <c r="Y34" i="9"/>
  <c r="Z34" i="9"/>
  <c r="AA34" i="9"/>
  <c r="AB34" i="9"/>
  <c r="Y35" i="9"/>
  <c r="Z35" i="9"/>
  <c r="AA35" i="9"/>
  <c r="AB35" i="9"/>
  <c r="Y36" i="9"/>
  <c r="Z36" i="9"/>
  <c r="AA36" i="9"/>
  <c r="AB36" i="9"/>
  <c r="Y37" i="9"/>
  <c r="Z37" i="9"/>
  <c r="AA37" i="9"/>
  <c r="AB37" i="9"/>
  <c r="Y38" i="9"/>
  <c r="Z38" i="9"/>
  <c r="AA38" i="9"/>
  <c r="AB38" i="9"/>
  <c r="Y39" i="9"/>
  <c r="Z39" i="9"/>
  <c r="AA39" i="9"/>
  <c r="AB39" i="9"/>
  <c r="Y40" i="9"/>
  <c r="Z40" i="9"/>
  <c r="AA40" i="9"/>
  <c r="AB40" i="9"/>
  <c r="Y41" i="9"/>
  <c r="Z41" i="9"/>
  <c r="AA41" i="9"/>
  <c r="AB41" i="9"/>
  <c r="Y42" i="9"/>
  <c r="Z42" i="9"/>
  <c r="AA42" i="9"/>
  <c r="AB42" i="9"/>
  <c r="Y43" i="9"/>
  <c r="Z43" i="9"/>
  <c r="AA43" i="9"/>
  <c r="AB43" i="9"/>
  <c r="Y44" i="9"/>
  <c r="Z44" i="9"/>
  <c r="AA44" i="9"/>
  <c r="AB44" i="9"/>
  <c r="Y45" i="9"/>
  <c r="Z45" i="9"/>
  <c r="AA45" i="9"/>
  <c r="AB45" i="9"/>
  <c r="Y46" i="9"/>
  <c r="Z46" i="9"/>
  <c r="AA46" i="9"/>
  <c r="AB46" i="9"/>
  <c r="Y47" i="9"/>
  <c r="Z47" i="9"/>
  <c r="AA47" i="9"/>
  <c r="AB47" i="9"/>
  <c r="Y48" i="9"/>
  <c r="Z48" i="9"/>
  <c r="AA48" i="9"/>
  <c r="AB48" i="9"/>
  <c r="Y49" i="9"/>
  <c r="Z49" i="9"/>
  <c r="AA49" i="9"/>
  <c r="AB49" i="9"/>
  <c r="Y50" i="9"/>
  <c r="Z50" i="9"/>
  <c r="AA50" i="9"/>
  <c r="AB50" i="9"/>
  <c r="B4" i="9"/>
  <c r="C4" i="9"/>
  <c r="D4" i="9"/>
  <c r="B34" i="2"/>
  <c r="B38" i="2"/>
  <c r="B75" i="2"/>
  <c r="A4" i="9"/>
  <c r="A5" i="9"/>
  <c r="B5" i="9"/>
  <c r="C5" i="9"/>
  <c r="D5" i="9"/>
  <c r="A6" i="9"/>
  <c r="B6" i="9"/>
  <c r="C6" i="9"/>
  <c r="D6" i="9"/>
  <c r="A7" i="9"/>
  <c r="B7" i="9"/>
  <c r="M4" i="9"/>
  <c r="M5" i="9"/>
  <c r="M6" i="9"/>
  <c r="E34" i="2"/>
  <c r="E38" i="2"/>
  <c r="E75" i="2"/>
  <c r="N4" i="9"/>
  <c r="O4" i="9"/>
  <c r="P4" i="9"/>
  <c r="N5" i="9"/>
  <c r="O5" i="9"/>
  <c r="P5" i="9"/>
  <c r="N6" i="9"/>
  <c r="O6" i="9"/>
  <c r="P6" i="9"/>
  <c r="M7" i="9"/>
  <c r="N7" i="9"/>
  <c r="O7" i="9"/>
  <c r="P7" i="9"/>
  <c r="M8" i="9"/>
  <c r="N8" i="9"/>
  <c r="O8" i="9"/>
  <c r="P8" i="9"/>
  <c r="M9" i="9"/>
  <c r="N9" i="9"/>
  <c r="O9" i="9"/>
  <c r="P9" i="9"/>
  <c r="M10" i="9"/>
  <c r="N10" i="9"/>
  <c r="O10" i="9"/>
  <c r="P10" i="9"/>
  <c r="M11" i="9"/>
  <c r="N11" i="9"/>
  <c r="O11" i="9"/>
  <c r="P11" i="9"/>
  <c r="M12" i="9"/>
  <c r="N12" i="9"/>
  <c r="O12" i="9"/>
  <c r="P12" i="9"/>
  <c r="M13" i="9"/>
  <c r="N13" i="9"/>
  <c r="O13" i="9"/>
  <c r="P13" i="9"/>
  <c r="M14" i="9"/>
  <c r="N14" i="9"/>
  <c r="O14" i="9"/>
  <c r="P14" i="9"/>
  <c r="M15" i="9"/>
  <c r="N15" i="9"/>
  <c r="O15" i="9"/>
  <c r="P15" i="9"/>
  <c r="M16" i="9"/>
  <c r="N16" i="9"/>
  <c r="O16" i="9"/>
  <c r="P16" i="9"/>
  <c r="M17" i="9"/>
  <c r="N17" i="9"/>
  <c r="O17" i="9"/>
  <c r="P17" i="9"/>
  <c r="M18" i="9"/>
  <c r="N18" i="9"/>
  <c r="O18" i="9"/>
  <c r="P18" i="9"/>
  <c r="M19" i="9"/>
  <c r="N19" i="9"/>
  <c r="O19" i="9"/>
  <c r="P19" i="9"/>
  <c r="M20" i="9"/>
  <c r="N20" i="9"/>
  <c r="O20" i="9"/>
  <c r="P20" i="9"/>
  <c r="M21" i="9"/>
  <c r="N21" i="9"/>
  <c r="O21" i="9"/>
  <c r="P21" i="9"/>
  <c r="M22" i="9"/>
  <c r="N22" i="9"/>
  <c r="O22" i="9"/>
  <c r="P22" i="9"/>
  <c r="M23" i="9"/>
  <c r="N23" i="9"/>
  <c r="O23" i="9"/>
  <c r="P23" i="9"/>
  <c r="M24" i="9"/>
  <c r="N24" i="9"/>
  <c r="O24" i="9"/>
  <c r="P24" i="9"/>
  <c r="M25" i="9"/>
  <c r="N25" i="9"/>
  <c r="O25" i="9"/>
  <c r="P25" i="9"/>
  <c r="M26" i="9"/>
  <c r="N26" i="9"/>
  <c r="O26" i="9"/>
  <c r="P26" i="9"/>
  <c r="M27" i="9"/>
  <c r="N27" i="9"/>
  <c r="O27" i="9"/>
  <c r="P27" i="9"/>
  <c r="M28" i="9"/>
  <c r="N28" i="9"/>
  <c r="O28" i="9"/>
  <c r="P28" i="9"/>
  <c r="M29" i="9"/>
  <c r="N29" i="9"/>
  <c r="O29" i="9"/>
  <c r="P29" i="9"/>
  <c r="M30" i="9"/>
  <c r="N30" i="9"/>
  <c r="O30" i="9"/>
  <c r="P30" i="9"/>
  <c r="M31" i="9"/>
  <c r="N31" i="9"/>
  <c r="O31" i="9"/>
  <c r="P31" i="9"/>
  <c r="M32" i="9"/>
  <c r="N32" i="9"/>
  <c r="O32" i="9"/>
  <c r="P32" i="9"/>
  <c r="M33" i="9"/>
  <c r="N33" i="9"/>
  <c r="O33" i="9"/>
  <c r="P33" i="9"/>
  <c r="M34" i="9"/>
  <c r="N34" i="9"/>
  <c r="O34" i="9"/>
  <c r="P34" i="9"/>
  <c r="M35" i="9"/>
  <c r="N35" i="9"/>
  <c r="O35" i="9"/>
  <c r="P35" i="9"/>
  <c r="M36" i="9"/>
  <c r="N36" i="9"/>
  <c r="O36" i="9"/>
  <c r="P36" i="9"/>
  <c r="M37" i="9"/>
  <c r="N37" i="9"/>
  <c r="O37" i="9"/>
  <c r="P37" i="9"/>
  <c r="M38" i="9"/>
  <c r="N38" i="9"/>
  <c r="O38" i="9"/>
  <c r="P38" i="9"/>
  <c r="M39" i="9"/>
  <c r="N39" i="9"/>
  <c r="O39" i="9"/>
  <c r="P39" i="9"/>
  <c r="M40" i="9"/>
  <c r="N40" i="9"/>
  <c r="O40" i="9"/>
  <c r="P40" i="9"/>
  <c r="M41" i="9"/>
  <c r="N41" i="9"/>
  <c r="O41" i="9"/>
  <c r="P41" i="9"/>
  <c r="M42" i="9"/>
  <c r="N42" i="9"/>
  <c r="O42" i="9"/>
  <c r="P42" i="9"/>
  <c r="M43" i="9"/>
  <c r="N43" i="9"/>
  <c r="O43" i="9"/>
  <c r="P43" i="9"/>
  <c r="M44" i="9"/>
  <c r="N44" i="9"/>
  <c r="O44" i="9"/>
  <c r="P44" i="9"/>
  <c r="M45" i="9"/>
  <c r="N45" i="9"/>
  <c r="O45" i="9"/>
  <c r="P45" i="9"/>
  <c r="M46" i="9"/>
  <c r="N46" i="9"/>
  <c r="O46" i="9"/>
  <c r="P46" i="9"/>
  <c r="M47" i="9"/>
  <c r="N47" i="9"/>
  <c r="O47" i="9"/>
  <c r="P47" i="9"/>
  <c r="M48" i="9"/>
  <c r="N48" i="9"/>
  <c r="O48" i="9"/>
  <c r="P48" i="9"/>
  <c r="M49" i="9"/>
  <c r="N49" i="9"/>
  <c r="O49" i="9"/>
  <c r="P49" i="9"/>
  <c r="M50" i="9"/>
  <c r="N50" i="9"/>
  <c r="O50" i="9"/>
  <c r="P50" i="9"/>
  <c r="A8" i="9"/>
  <c r="C7" i="9"/>
  <c r="D7" i="9"/>
  <c r="B8" i="9"/>
  <c r="A9" i="9"/>
  <c r="C8" i="9"/>
  <c r="D8" i="9"/>
  <c r="B9" i="9"/>
  <c r="A10" i="9"/>
  <c r="C9" i="9"/>
  <c r="B10" i="9"/>
  <c r="A11" i="9"/>
  <c r="B11" i="9"/>
  <c r="A12" i="9"/>
  <c r="B12" i="9"/>
  <c r="A13" i="9"/>
  <c r="B13" i="9"/>
  <c r="A14" i="9"/>
  <c r="B14" i="9"/>
  <c r="A15" i="9"/>
  <c r="B15" i="9"/>
  <c r="A16" i="9"/>
  <c r="B16" i="9"/>
  <c r="A17" i="9"/>
  <c r="B17" i="9"/>
  <c r="A18" i="9"/>
  <c r="B18" i="9"/>
  <c r="A19" i="9"/>
  <c r="B19" i="9"/>
  <c r="A20" i="9"/>
  <c r="B20" i="9"/>
  <c r="A21" i="9"/>
  <c r="B21" i="9"/>
  <c r="A22" i="9"/>
  <c r="B22" i="9"/>
  <c r="A23" i="9"/>
  <c r="B23" i="9"/>
  <c r="A24" i="9"/>
  <c r="B24" i="9"/>
  <c r="A25" i="9"/>
  <c r="B25" i="9"/>
  <c r="A26" i="9"/>
  <c r="B26" i="9"/>
  <c r="A27" i="9"/>
  <c r="B27" i="9"/>
  <c r="A28" i="9"/>
  <c r="B28" i="9"/>
  <c r="A29" i="9"/>
  <c r="B29" i="9"/>
  <c r="A30" i="9"/>
  <c r="B30" i="9"/>
  <c r="A31" i="9"/>
  <c r="B31" i="9"/>
  <c r="A32" i="9"/>
  <c r="B32" i="9"/>
  <c r="A33" i="9"/>
  <c r="B33" i="9"/>
  <c r="A34" i="9"/>
  <c r="B34" i="9"/>
  <c r="A35" i="9"/>
  <c r="B35" i="9"/>
  <c r="A36" i="9"/>
  <c r="B36" i="9"/>
  <c r="A37" i="9"/>
  <c r="B37" i="9"/>
  <c r="A38" i="9"/>
  <c r="B38" i="9"/>
  <c r="A39" i="9"/>
  <c r="B39" i="9"/>
  <c r="A40" i="9"/>
  <c r="B40" i="9"/>
  <c r="A41" i="9"/>
  <c r="B41" i="9"/>
  <c r="A42" i="9"/>
  <c r="B42" i="9"/>
  <c r="A43" i="9"/>
  <c r="B43" i="9"/>
  <c r="A44" i="9"/>
  <c r="B44" i="9"/>
  <c r="A45" i="9"/>
  <c r="B45" i="9"/>
  <c r="A46" i="9"/>
  <c r="B46" i="9"/>
  <c r="A47" i="9"/>
  <c r="B47" i="9"/>
  <c r="A48" i="9"/>
  <c r="B48" i="9"/>
  <c r="A49" i="9"/>
  <c r="B49" i="9"/>
  <c r="A50" i="9"/>
  <c r="B50" i="9"/>
  <c r="B30" i="2"/>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D9" i="9"/>
  <c r="C10" i="9"/>
  <c r="D10" i="9"/>
  <c r="C11" i="9"/>
  <c r="D11" i="9"/>
  <c r="C12" i="9"/>
  <c r="D12" i="9"/>
  <c r="C13" i="9"/>
  <c r="D13" i="9"/>
  <c r="C14" i="9"/>
  <c r="D14" i="9"/>
  <c r="C15" i="9"/>
  <c r="D15" i="9"/>
  <c r="C16" i="9"/>
  <c r="D16" i="9"/>
  <c r="C17" i="9"/>
  <c r="D17" i="9"/>
  <c r="C18" i="9"/>
  <c r="D18" i="9"/>
  <c r="C19" i="9"/>
  <c r="D19" i="9"/>
  <c r="C20" i="9"/>
  <c r="D20" i="9"/>
  <c r="C21" i="9"/>
  <c r="D21" i="9"/>
  <c r="C22" i="9"/>
  <c r="D22" i="9"/>
  <c r="H74" i="2"/>
  <c r="H73" i="2"/>
  <c r="E74" i="2"/>
  <c r="E73" i="2"/>
  <c r="B74" i="2"/>
  <c r="B73" i="2"/>
  <c r="H42" i="2"/>
  <c r="E27" i="2"/>
  <c r="H49" i="2"/>
  <c r="H45" i="2"/>
  <c r="H44" i="2"/>
  <c r="H27" i="2"/>
  <c r="E28" i="2"/>
  <c r="H50" i="2"/>
  <c r="H47" i="2"/>
  <c r="H48" i="2"/>
  <c r="H28" i="2"/>
  <c r="E65" i="2"/>
  <c r="E56" i="2"/>
  <c r="E57" i="2"/>
  <c r="E30" i="2"/>
  <c r="H65" i="2"/>
  <c r="H57" i="2"/>
  <c r="H56" i="2"/>
  <c r="H30" i="2"/>
  <c r="E66" i="2"/>
  <c r="E59" i="2"/>
  <c r="E31" i="2"/>
  <c r="H66" i="2"/>
  <c r="H59" i="2"/>
  <c r="H60" i="2"/>
  <c r="H31" i="2"/>
  <c r="E60" i="2"/>
  <c r="B66" i="2"/>
  <c r="B60" i="2"/>
  <c r="B59" i="2"/>
  <c r="B65" i="2"/>
  <c r="B57" i="2"/>
  <c r="B31" i="2"/>
  <c r="B56" i="2"/>
  <c r="B28" i="2"/>
  <c r="B27" i="2"/>
  <c r="J21" i="2"/>
  <c r="G21" i="2"/>
  <c r="D21" i="2"/>
</calcChain>
</file>

<file path=xl/sharedStrings.xml><?xml version="1.0" encoding="utf-8"?>
<sst xmlns="http://schemas.openxmlformats.org/spreadsheetml/2006/main" count="115" uniqueCount="71">
  <si>
    <t>Pourcentage Hommes</t>
  </si>
  <si>
    <t>Pourcentage Femmes</t>
  </si>
  <si>
    <t>Contact : FEETS-FO 01 44 83 86 20 contact@feets-fo.fr</t>
  </si>
  <si>
    <t>Outil d'aide à la constitution de listes pour les élections des CSE</t>
  </si>
  <si>
    <t>Nom de l'établissement</t>
  </si>
  <si>
    <t>Date des élections</t>
  </si>
  <si>
    <t>1er collège</t>
  </si>
  <si>
    <t>2ième collège</t>
  </si>
  <si>
    <t>3ième collège</t>
  </si>
  <si>
    <t>M.</t>
  </si>
  <si>
    <t>Nombre de candidats pour une liste complète</t>
  </si>
  <si>
    <t>Nombre de candidats hommes pour une liste complète</t>
  </si>
  <si>
    <t>Nombre de candidats hommes pour la liste incomplète</t>
  </si>
  <si>
    <t>Nombre de candidats femmes pour la liste incomplète</t>
  </si>
  <si>
    <t>Nombre de candidats femmes pour une liste complète</t>
  </si>
  <si>
    <t>Nombre minimum pour liste incomplète</t>
  </si>
  <si>
    <t>Application % H liste complète</t>
  </si>
  <si>
    <t>Application % F liste complète</t>
  </si>
  <si>
    <t>Application % H liste incomplète</t>
  </si>
  <si>
    <t>Application % F liste incomplète</t>
  </si>
  <si>
    <t>Oui</t>
  </si>
  <si>
    <t>Non</t>
  </si>
  <si>
    <t>Arrondi inf H liste complète</t>
  </si>
  <si>
    <t>Arrondi sup H liste complète</t>
  </si>
  <si>
    <t>Arrondi inf F liste complète</t>
  </si>
  <si>
    <t>Arrondi sup F liste complète</t>
  </si>
  <si>
    <t>Nombre de candidats FO. Indiquer 0 si pas de candidature</t>
  </si>
  <si>
    <t>Cet outil est destiné à vous aider à constituer vos listes complètes ou incomplètes dans les élections professionnelles en tenant compte de la parité. Il suffit de renseigner le nombre de candidats et la répartion H/F pour avoir le nombre d'hommes et de femmes sur la liste. Ce simulateur tient compte des dernières jurisprudences de la Cour de cassation (Cass. soc., 11-12-19 n°19-10826) qui impose de ne pas exclure un sexe qui aurait pas pu être représenté en cas de liste complète. Il y a par ailleurs obligation d'alternance dans les listes déposés jusqu'à ce qu'il n'y ait plus que des candidats d'un des genres. Par ailleurs, quand l'application de la représentativité équilibrée aurait dû conduire à exclure un des 2 sexes, le candidat de ce sexe ne peut pas être placé en tête de liste.</t>
  </si>
  <si>
    <t>Obligation d'avoir un 1 homme en cas de liste incomplète</t>
  </si>
  <si>
    <t>Obligation d'avoir un 1 femme en cas de liste incomplète</t>
  </si>
  <si>
    <t>Partie fractionnaire H liste complète</t>
  </si>
  <si>
    <t>Partie fractionnaire F liste complète</t>
  </si>
  <si>
    <t>Partie fractionnaire H liste incomplète</t>
  </si>
  <si>
    <t>Partie fractionnaire F liste incomplète</t>
  </si>
  <si>
    <t>Choix 1 H liste complète</t>
  </si>
  <si>
    <t>Choix 2 H liste complète</t>
  </si>
  <si>
    <t>Choix 1 F liste complète</t>
  </si>
  <si>
    <t>Choix 2 F liste complète</t>
  </si>
  <si>
    <t>Choix 1 H liste incomplète</t>
  </si>
  <si>
    <t>Choix 2 H liste incomplète</t>
  </si>
  <si>
    <t>Choix 1 F liste incomplète</t>
  </si>
  <si>
    <t>Choix 2 F liste incomplète</t>
  </si>
  <si>
    <t>Application clause de sauvegarde femme</t>
  </si>
  <si>
    <t>Application clause de sauvegarde homme</t>
  </si>
  <si>
    <t>Arrondi inf H liste incomplète</t>
  </si>
  <si>
    <t>Arrondi sup H liste incomplète</t>
  </si>
  <si>
    <t>Arrondi inf F liste incomplète</t>
  </si>
  <si>
    <t>Arrondi sup F liste incomplète</t>
  </si>
  <si>
    <t>Avez vous signé le protocole d'accord pré-électoral</t>
  </si>
  <si>
    <t>Adresse de l'entreprise</t>
  </si>
  <si>
    <t>Fonction du ou de la camarade qui dépose la liste</t>
  </si>
  <si>
    <t>Nom du ou de la camarade qui dépose la liste pour FORCE OUVRIERE</t>
  </si>
  <si>
    <t>Hommes ultra majoritaires</t>
  </si>
  <si>
    <t>Femmes ultra majoritaire</t>
  </si>
  <si>
    <t>Choix du nombre de candidats hommes</t>
  </si>
  <si>
    <t>Choix du nombre de candidats femmes</t>
  </si>
  <si>
    <t>1er choix du sexe du candidat tête de liste</t>
  </si>
  <si>
    <t>2ième choix du sexe du candidat tête de liste</t>
  </si>
  <si>
    <t>Les cellules en jaune sont à renseigner. Même si elles sont déjà remplies, veuillez ressaisir les informations car elles ne se mettent pas à jour automatiquement</t>
  </si>
  <si>
    <t>Choix du sexe du candidat tête de liste</t>
  </si>
  <si>
    <t>Information si un des sexe est sur-représenté dans l'entreprise</t>
  </si>
  <si>
    <t>En cas d'un sexe ultra-majoritaire dans l'entreprise et d'une candidature d'un salarié d'un autre sexe, préciser son rang dans la liste</t>
  </si>
  <si>
    <t>Numéro</t>
  </si>
  <si>
    <t>Décompte nombre hommes</t>
  </si>
  <si>
    <t>Décompte nombre femmes</t>
  </si>
  <si>
    <t>Sexe du candidat qui doit être positionné hors tête de liste</t>
  </si>
  <si>
    <t>Mme.</t>
  </si>
  <si>
    <t>Titulaires</t>
  </si>
  <si>
    <t>Suppléants</t>
  </si>
  <si>
    <t>Nom du candidat</t>
  </si>
  <si>
    <t>Genre du candidat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</si>
</sst>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i/>
      <sz val="11"/>
      <color theme="1"/>
      <name val="Calibri"/>
      <family val="2"/>
      <scheme val="minor"/>
    </font>
    <font>
      <u/>
      <sz val="11"/>
      <color theme="10"/>
      <name val="Calibri"/>
      <family val="2"/>
      <scheme val="minor"/>
    </font>
    <font>
      <u/>
      <sz val="11"/>
      <color theme="11"/>
      <name val="Calibri"/>
      <family val="2"/>
      <scheme val="minor"/>
    </font>
    <font>
      <b/>
      <sz val="11"/>
      <color theme="1"/>
      <name val="Calibri"/>
      <scheme val="minor"/>
    </font>
    <font>
      <sz val="20"/>
      <color theme="1"/>
      <name val="Calibri"/>
      <scheme val="minor"/>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5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7">
    <xf numFmtId="0" fontId="0" fillId="0" borderId="0" xfId="0"/>
    <xf numFmtId="0" fontId="0" fillId="2" borderId="1" xfId="0" applyFill="1" applyBorder="1" applyAlignment="1" applyProtection="1">
      <alignment horizontal="center"/>
      <protection locked="0"/>
    </xf>
    <xf numFmtId="0" fontId="0" fillId="0" borderId="0" xfId="0" applyBorder="1" applyAlignment="1" applyProtection="1">
      <alignment horizontal="center"/>
    </xf>
    <xf numFmtId="0" fontId="0" fillId="0" borderId="0" xfId="0" applyBorder="1" applyAlignment="1" applyProtection="1">
      <alignment horizontal="center" wrapText="1"/>
    </xf>
    <xf numFmtId="0" fontId="0" fillId="0" borderId="0" xfId="0" applyBorder="1" applyProtection="1"/>
    <xf numFmtId="0" fontId="1" fillId="0" borderId="0" xfId="0" applyFont="1" applyBorder="1" applyAlignment="1" applyProtection="1">
      <alignment horizontal="center"/>
    </xf>
    <xf numFmtId="0" fontId="0" fillId="0" borderId="0" xfId="0" applyBorder="1" applyAlignment="1" applyProtection="1">
      <alignment wrapText="1"/>
    </xf>
    <xf numFmtId="0" fontId="0" fillId="2" borderId="0" xfId="0" applyFill="1" applyBorder="1" applyAlignment="1" applyProtection="1">
      <alignment horizontal="center"/>
    </xf>
    <xf numFmtId="14" fontId="0" fillId="2" borderId="0" xfId="0" applyNumberFormat="1" applyFill="1" applyBorder="1" applyAlignment="1" applyProtection="1">
      <alignment horizontal="center"/>
    </xf>
    <xf numFmtId="0" fontId="0" fillId="0" borderId="1" xfId="0" applyBorder="1" applyAlignment="1" applyProtection="1">
      <alignment horizontal="center" wrapText="1"/>
    </xf>
    <xf numFmtId="0" fontId="0" fillId="0" borderId="1" xfId="0" applyBorder="1" applyAlignment="1" applyProtection="1">
      <alignment wrapText="1"/>
    </xf>
    <xf numFmtId="0" fontId="0" fillId="2" borderId="1" xfId="0" applyFill="1" applyBorder="1" applyAlignment="1" applyProtection="1">
      <alignment horizontal="center" wrapText="1"/>
    </xf>
    <xf numFmtId="0" fontId="0" fillId="0" borderId="1" xfId="0" applyBorder="1" applyAlignment="1" applyProtection="1">
      <alignment horizontal="center"/>
    </xf>
    <xf numFmtId="0" fontId="0" fillId="0" borderId="2" xfId="0" applyBorder="1" applyAlignment="1" applyProtection="1">
      <alignment wrapText="1"/>
    </xf>
    <xf numFmtId="0" fontId="0" fillId="0" borderId="1" xfId="0" applyFill="1" applyBorder="1" applyAlignment="1" applyProtection="1">
      <alignment horizontal="center"/>
    </xf>
    <xf numFmtId="2" fontId="0" fillId="0" borderId="0" xfId="0" applyNumberFormat="1" applyBorder="1" applyAlignment="1" applyProtection="1">
      <alignment horizontal="center" wrapText="1"/>
    </xf>
    <xf numFmtId="1" fontId="0" fillId="0" borderId="0" xfId="0" applyNumberFormat="1" applyBorder="1" applyAlignment="1" applyProtection="1">
      <alignment horizontal="center" wrapText="1"/>
    </xf>
    <xf numFmtId="0" fontId="0" fillId="2" borderId="1" xfId="0" applyFill="1" applyBorder="1" applyAlignment="1" applyProtection="1">
      <alignment horizontal="center" wrapText="1"/>
      <protection locked="0"/>
    </xf>
    <xf numFmtId="0" fontId="0" fillId="0" borderId="0" xfId="0" applyBorder="1" applyProtection="1">
      <protection locked="0"/>
    </xf>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Fill="1" applyBorder="1" applyProtection="1">
      <protection locked="0"/>
    </xf>
    <xf numFmtId="0" fontId="6" fillId="0" borderId="1" xfId="0" applyFont="1" applyBorder="1" applyAlignment="1" applyProtection="1">
      <alignment horizontal="center" wrapText="1"/>
    </xf>
    <xf numFmtId="0" fontId="0" fillId="0" borderId="0" xfId="0" applyBorder="1" applyAlignment="1" applyProtection="1">
      <alignment horizontal="center" wrapText="1"/>
    </xf>
    <xf numFmtId="0" fontId="0" fillId="0" borderId="2" xfId="0" applyBorder="1" applyAlignment="1" applyProtection="1">
      <alignment horizontal="center"/>
    </xf>
    <xf numFmtId="0" fontId="0" fillId="0" borderId="4" xfId="0" applyBorder="1" applyAlignment="1" applyProtection="1">
      <alignment horizontal="center"/>
    </xf>
    <xf numFmtId="0" fontId="0" fillId="0" borderId="3" xfId="0" applyBorder="1" applyAlignment="1" applyProtection="1">
      <alignment horizontal="center"/>
    </xf>
    <xf numFmtId="0" fontId="0" fillId="0" borderId="5" xfId="0" applyBorder="1" applyAlignment="1" applyProtection="1">
      <alignment horizontal="center"/>
    </xf>
    <xf numFmtId="0" fontId="0" fillId="0" borderId="7" xfId="0" applyBorder="1" applyAlignment="1" applyProtection="1">
      <alignment horizontal="center"/>
    </xf>
    <xf numFmtId="0" fontId="0" fillId="0" borderId="6" xfId="0" applyBorder="1" applyAlignment="1" applyProtection="1">
      <alignment horizontal="center"/>
    </xf>
    <xf numFmtId="0" fontId="0" fillId="0" borderId="1" xfId="0" applyBorder="1" applyAlignment="1" applyProtection="1">
      <alignment horizontal="center" wrapText="1"/>
    </xf>
    <xf numFmtId="1" fontId="0" fillId="0" borderId="0" xfId="0" applyNumberFormat="1" applyBorder="1" applyAlignment="1" applyProtection="1">
      <alignment horizontal="center" wrapText="1"/>
    </xf>
    <xf numFmtId="2" fontId="0" fillId="0" borderId="0" xfId="0" applyNumberFormat="1" applyBorder="1" applyAlignment="1" applyProtection="1">
      <alignment horizontal="center" wrapText="1"/>
    </xf>
    <xf numFmtId="0" fontId="1" fillId="0" borderId="0" xfId="0" applyFont="1" applyBorder="1" applyAlignment="1" applyProtection="1">
      <alignment horizontal="center" wrapText="1"/>
    </xf>
    <xf numFmtId="0" fontId="5" fillId="0" borderId="0" xfId="0" applyFont="1" applyBorder="1" applyAlignment="1" applyProtection="1">
      <alignment horizontal="center" vertical="center" wrapText="1"/>
    </xf>
    <xf numFmtId="0" fontId="0" fillId="0" borderId="1" xfId="0" applyBorder="1" applyAlignment="1" applyProtection="1">
      <alignment horizontal="center"/>
    </xf>
    <xf numFmtId="0" fontId="0" fillId="2" borderId="1" xfId="0" applyFill="1" applyBorder="1" applyAlignment="1" applyProtection="1">
      <alignment horizontal="center" wrapText="1"/>
      <protection locked="0"/>
    </xf>
    <xf numFmtId="10" fontId="0" fillId="2" borderId="1" xfId="0" applyNumberFormat="1" applyFill="1" applyBorder="1" applyAlignment="1" applyProtection="1">
      <alignment horizontal="center"/>
      <protection locked="0"/>
    </xf>
    <xf numFmtId="0" fontId="0" fillId="2" borderId="0" xfId="0" applyFill="1" applyBorder="1" applyAlignment="1" applyProtection="1">
      <alignment horizontal="center"/>
    </xf>
    <xf numFmtId="14" fontId="0" fillId="2" borderId="0" xfId="0" applyNumberFormat="1" applyFill="1" applyBorder="1" applyAlignment="1" applyProtection="1">
      <alignment horizontal="center"/>
    </xf>
    <xf numFmtId="0" fontId="1" fillId="0" borderId="0" xfId="0" applyFont="1" applyBorder="1" applyAlignment="1" applyProtection="1">
      <alignment horizontal="center"/>
    </xf>
    <xf numFmtId="0" fontId="0" fillId="0" borderId="0" xfId="0" applyBorder="1" applyAlignment="1" applyProtection="1">
      <alignment horizontal="center"/>
    </xf>
    <xf numFmtId="0" fontId="0" fillId="2" borderId="1" xfId="0" applyFill="1" applyBorder="1" applyAlignment="1" applyProtection="1">
      <alignment horizontal="center" wrapText="1"/>
    </xf>
    <xf numFmtId="0" fontId="4" fillId="0" borderId="1" xfId="0" applyFont="1" applyBorder="1" applyAlignment="1" applyProtection="1">
      <alignment horizontal="center" wrapText="1"/>
      <protection locked="0"/>
    </xf>
    <xf numFmtId="0" fontId="0" fillId="0" borderId="1" xfId="0" applyBorder="1" applyAlignment="1" applyProtection="1">
      <alignment horizontal="center" wrapText="1"/>
      <protection locked="0"/>
    </xf>
    <xf numFmtId="0" fontId="6" fillId="0" borderId="4" xfId="0" applyFont="1" applyBorder="1" applyAlignment="1" applyProtection="1">
      <alignment wrapText="1"/>
    </xf>
    <xf numFmtId="0" fontId="6" fillId="0" borderId="3" xfId="0" applyFont="1" applyBorder="1" applyAlignment="1" applyProtection="1">
      <alignment wrapText="1"/>
    </xf>
  </cellXfs>
  <cellStyles count="155">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222108</xdr:colOff>
      <xdr:row>2</xdr:row>
      <xdr:rowOff>342900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55608" cy="13208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tabSelected="1" topLeftCell="A16" zoomScale="70" zoomScaleNormal="70" workbookViewId="0">
      <selection activeCell="C19" sqref="C19"/>
    </sheetView>
  </sheetViews>
  <sheetFormatPr baseColWidth="10" defaultColWidth="10.81640625" defaultRowHeight="14.5" x14ac:dyDescent="0.35"/>
  <cols>
    <col min="1" max="1" width="17.453125" style="4" customWidth="1"/>
    <col min="2" max="3" width="20.36328125" style="4" customWidth="1"/>
    <col min="4" max="4" width="10.81640625" style="4"/>
    <col min="5" max="6" width="20.81640625" style="4" customWidth="1"/>
    <col min="7" max="7" width="10.81640625" style="4"/>
    <col min="8" max="9" width="19.36328125" style="4" customWidth="1"/>
    <col min="10" max="10" width="10.81640625" style="4"/>
    <col min="11" max="11" width="0" style="4" hidden="1" customWidth="1"/>
    <col min="12" max="16384" width="10.81640625" style="4"/>
  </cols>
  <sheetData>
    <row r="1" spans="1:9" ht="14" customHeight="1" x14ac:dyDescent="0.35">
      <c r="A1" s="41"/>
      <c r="B1" s="34" t="s">
        <v>3</v>
      </c>
      <c r="C1" s="34"/>
      <c r="D1" s="34"/>
      <c r="E1" s="34"/>
      <c r="F1" s="34"/>
      <c r="G1" s="34"/>
      <c r="H1" s="34"/>
      <c r="I1" s="34"/>
    </row>
    <row r="2" spans="1:9" ht="63.5" customHeight="1" x14ac:dyDescent="0.35">
      <c r="A2" s="41"/>
      <c r="B2" s="34"/>
      <c r="C2" s="34"/>
      <c r="D2" s="34"/>
      <c r="E2" s="34"/>
      <c r="F2" s="34"/>
      <c r="G2" s="34"/>
      <c r="H2" s="34"/>
      <c r="I2" s="34"/>
    </row>
    <row r="3" spans="1:9" ht="29" customHeight="1" x14ac:dyDescent="0.35">
      <c r="A3" s="41"/>
      <c r="B3" s="41"/>
      <c r="C3" s="41"/>
      <c r="D3" s="41"/>
      <c r="E3" s="41"/>
      <c r="F3" s="41"/>
      <c r="G3" s="41"/>
      <c r="H3" s="41"/>
      <c r="I3" s="2"/>
    </row>
    <row r="4" spans="1:9" ht="83" customHeight="1" x14ac:dyDescent="0.35">
      <c r="A4" s="23" t="s">
        <v>27</v>
      </c>
      <c r="B4" s="23"/>
      <c r="C4" s="23"/>
      <c r="D4" s="23"/>
      <c r="E4" s="23"/>
      <c r="F4" s="23"/>
      <c r="G4" s="23"/>
      <c r="H4" s="23"/>
      <c r="I4" s="23"/>
    </row>
    <row r="5" spans="1:9" x14ac:dyDescent="0.35">
      <c r="A5" s="41"/>
      <c r="B5" s="41"/>
      <c r="C5" s="41"/>
      <c r="D5" s="41"/>
      <c r="E5" s="41"/>
      <c r="F5" s="41"/>
      <c r="G5" s="41"/>
      <c r="H5" s="41"/>
      <c r="I5" s="2"/>
    </row>
    <row r="6" spans="1:9" ht="32" customHeight="1" x14ac:dyDescent="0.35">
      <c r="A6" s="33" t="s">
        <v>58</v>
      </c>
      <c r="B6" s="33"/>
      <c r="C6" s="33"/>
      <c r="D6" s="33"/>
      <c r="E6" s="33"/>
      <c r="F6" s="33"/>
      <c r="G6" s="33"/>
      <c r="H6" s="33"/>
      <c r="I6" s="33"/>
    </row>
    <row r="7" spans="1:9" hidden="1" x14ac:dyDescent="0.35">
      <c r="A7" s="40"/>
      <c r="B7" s="40"/>
      <c r="C7" s="40"/>
      <c r="D7" s="40"/>
      <c r="E7" s="40"/>
      <c r="F7" s="40"/>
      <c r="G7" s="40"/>
      <c r="H7" s="40"/>
      <c r="I7" s="5"/>
    </row>
    <row r="8" spans="1:9" ht="29" hidden="1" x14ac:dyDescent="0.35">
      <c r="A8" s="6" t="s">
        <v>4</v>
      </c>
      <c r="B8" s="38"/>
      <c r="C8" s="38"/>
      <c r="D8" s="38"/>
      <c r="E8" s="38"/>
      <c r="F8" s="38"/>
      <c r="G8" s="38"/>
      <c r="H8" s="38"/>
      <c r="I8" s="7"/>
    </row>
    <row r="9" spans="1:9" ht="29" hidden="1" x14ac:dyDescent="0.35">
      <c r="A9" s="6" t="s">
        <v>49</v>
      </c>
      <c r="B9" s="38"/>
      <c r="C9" s="38"/>
      <c r="D9" s="38"/>
      <c r="E9" s="38"/>
      <c r="F9" s="38"/>
      <c r="G9" s="38"/>
      <c r="H9" s="38"/>
      <c r="I9" s="7"/>
    </row>
    <row r="10" spans="1:9" ht="58" hidden="1" x14ac:dyDescent="0.35">
      <c r="A10" s="6" t="s">
        <v>51</v>
      </c>
      <c r="B10" s="38"/>
      <c r="C10" s="38"/>
      <c r="D10" s="38"/>
      <c r="E10" s="38"/>
      <c r="F10" s="38"/>
      <c r="G10" s="38"/>
      <c r="H10" s="38"/>
      <c r="I10" s="7"/>
    </row>
    <row r="11" spans="1:9" ht="43.5" hidden="1" x14ac:dyDescent="0.35">
      <c r="A11" s="6" t="s">
        <v>50</v>
      </c>
      <c r="B11" s="38"/>
      <c r="C11" s="38"/>
      <c r="D11" s="38"/>
      <c r="E11" s="38"/>
      <c r="F11" s="38"/>
      <c r="G11" s="38"/>
      <c r="H11" s="38"/>
      <c r="I11" s="7"/>
    </row>
    <row r="12" spans="1:9" hidden="1" x14ac:dyDescent="0.35">
      <c r="A12" s="6" t="s">
        <v>5</v>
      </c>
      <c r="B12" s="39"/>
      <c r="C12" s="39"/>
      <c r="D12" s="39"/>
      <c r="E12" s="39"/>
      <c r="F12" s="39"/>
      <c r="G12" s="39"/>
      <c r="H12" s="39"/>
      <c r="I12" s="8"/>
    </row>
    <row r="13" spans="1:9" x14ac:dyDescent="0.35">
      <c r="A13" s="23"/>
      <c r="B13" s="23"/>
      <c r="C13" s="23"/>
      <c r="D13" s="23"/>
      <c r="E13" s="23"/>
      <c r="F13" s="23"/>
      <c r="G13" s="23"/>
      <c r="H13" s="23"/>
      <c r="I13" s="23"/>
    </row>
    <row r="14" spans="1:9" x14ac:dyDescent="0.35">
      <c r="A14" s="23"/>
      <c r="B14" s="23"/>
      <c r="C14" s="23"/>
      <c r="D14" s="23"/>
      <c r="E14" s="23"/>
      <c r="F14" s="23"/>
      <c r="G14" s="23"/>
      <c r="H14" s="23"/>
      <c r="I14" s="23"/>
    </row>
    <row r="15" spans="1:9" x14ac:dyDescent="0.35">
      <c r="A15" s="35"/>
      <c r="B15" s="30" t="s">
        <v>6</v>
      </c>
      <c r="C15" s="30"/>
      <c r="D15" s="27"/>
      <c r="E15" s="30" t="s">
        <v>7</v>
      </c>
      <c r="F15" s="30"/>
      <c r="G15" s="27"/>
      <c r="H15" s="30" t="s">
        <v>8</v>
      </c>
      <c r="I15" s="30"/>
    </row>
    <row r="16" spans="1:9" x14ac:dyDescent="0.35">
      <c r="A16" s="35"/>
      <c r="B16" s="9" t="s">
        <v>67</v>
      </c>
      <c r="C16" s="9" t="s">
        <v>68</v>
      </c>
      <c r="D16" s="28"/>
      <c r="E16" s="9" t="s">
        <v>67</v>
      </c>
      <c r="F16" s="9" t="s">
        <v>68</v>
      </c>
      <c r="G16" s="28"/>
      <c r="H16" s="9" t="s">
        <v>67</v>
      </c>
      <c r="I16" s="9" t="s">
        <v>68</v>
      </c>
    </row>
    <row r="17" spans="1:11" ht="43.5" x14ac:dyDescent="0.35">
      <c r="A17" s="10" t="s">
        <v>10</v>
      </c>
      <c r="B17" s="36">
        <v>3</v>
      </c>
      <c r="C17" s="36"/>
      <c r="D17" s="29"/>
      <c r="E17" s="36">
        <v>2</v>
      </c>
      <c r="F17" s="36"/>
      <c r="G17" s="29"/>
      <c r="H17" s="36">
        <v>2</v>
      </c>
      <c r="I17" s="36"/>
    </row>
    <row r="18" spans="1:11" ht="43.5" hidden="1" x14ac:dyDescent="0.35">
      <c r="A18" s="10" t="s">
        <v>48</v>
      </c>
      <c r="B18" s="42" t="s">
        <v>20</v>
      </c>
      <c r="C18" s="42"/>
      <c r="D18" s="42"/>
      <c r="E18" s="42"/>
      <c r="F18" s="42"/>
      <c r="G18" s="42"/>
      <c r="H18" s="42"/>
      <c r="I18" s="11"/>
      <c r="K18" s="4" t="s">
        <v>20</v>
      </c>
    </row>
    <row r="19" spans="1:11" ht="63" customHeight="1" x14ac:dyDescent="0.35">
      <c r="A19" s="10" t="s">
        <v>26</v>
      </c>
      <c r="B19" s="1">
        <v>1</v>
      </c>
      <c r="C19" s="1">
        <v>2</v>
      </c>
      <c r="D19" s="12"/>
      <c r="E19" s="1">
        <v>1</v>
      </c>
      <c r="F19" s="1">
        <v>1</v>
      </c>
      <c r="G19" s="12"/>
      <c r="H19" s="1">
        <v>1</v>
      </c>
      <c r="I19" s="1">
        <v>1</v>
      </c>
      <c r="K19" s="4" t="s">
        <v>21</v>
      </c>
    </row>
    <row r="20" spans="1:11" ht="73" customHeight="1" x14ac:dyDescent="0.35">
      <c r="A20" s="13"/>
      <c r="B20" s="45" t="str">
        <f>IF(B19=0,"",IF(B19&lt;B25,"Attention vérfier le nombre mini de candidat pour déposer une liste",""))</f>
        <v/>
      </c>
      <c r="C20" s="45" t="str">
        <f>IF(C19=0,"",IF(C19&lt;B25,"Attention vérfier le nombre mini de candidat pour déposer une liste",""))</f>
        <v/>
      </c>
      <c r="D20" s="45"/>
      <c r="E20" s="45" t="str">
        <f>IF(E19=0,"",IF(E19&lt;E25,"Attention vérfier le nombre mini de candidat pour déposer une liste",""))</f>
        <v/>
      </c>
      <c r="F20" s="45" t="str">
        <f>IF(F19=0,"",IF(F19&lt;E25,"Attention vérfier le nombre mini de candidat pour déposer une liste",""))</f>
        <v/>
      </c>
      <c r="G20" s="45"/>
      <c r="H20" s="45" t="str">
        <f>IF(H19=0,"",IF(H19&lt;H25,"Attention vérfier le nombre mini de candidat pour déposer une liste",""))</f>
        <v/>
      </c>
      <c r="I20" s="46" t="str">
        <f>IF(I19=0,"",IF(I19&lt;H25,"Attention vérfier le nombre mini de candidat pour déposer une liste",""))</f>
        <v/>
      </c>
    </row>
    <row r="21" spans="1:11" ht="46" customHeight="1" x14ac:dyDescent="0.35">
      <c r="A21" s="10" t="s">
        <v>0</v>
      </c>
      <c r="B21" s="37">
        <v>0.9</v>
      </c>
      <c r="C21" s="37"/>
      <c r="D21" s="30" t="str">
        <f>IF(B22+B21-100%=0%,"","Attention, la somme ne fait 100%")</f>
        <v/>
      </c>
      <c r="E21" s="37">
        <v>0.2</v>
      </c>
      <c r="F21" s="37"/>
      <c r="G21" s="30" t="str">
        <f>IF(E22+E21-100%=0%,"","Attention, la somme ne fait 100%")</f>
        <v/>
      </c>
      <c r="H21" s="37">
        <v>0.2</v>
      </c>
      <c r="I21" s="37"/>
      <c r="J21" s="23" t="str">
        <f>IF(H22+H21-100%=0%,"","Attention, la somme ne fait 100%")</f>
        <v/>
      </c>
    </row>
    <row r="22" spans="1:11" ht="46" customHeight="1" x14ac:dyDescent="0.35">
      <c r="A22" s="10" t="s">
        <v>1</v>
      </c>
      <c r="B22" s="37">
        <v>0.1</v>
      </c>
      <c r="C22" s="37"/>
      <c r="D22" s="30"/>
      <c r="E22" s="37">
        <v>0.8</v>
      </c>
      <c r="F22" s="37"/>
      <c r="G22" s="30"/>
      <c r="H22" s="37">
        <v>0.8</v>
      </c>
      <c r="I22" s="37"/>
      <c r="J22" s="23"/>
    </row>
    <row r="23" spans="1:11" x14ac:dyDescent="0.35">
      <c r="A23" s="30"/>
      <c r="B23" s="30"/>
      <c r="C23" s="30"/>
      <c r="D23" s="30"/>
      <c r="E23" s="30"/>
      <c r="F23" s="30"/>
      <c r="G23" s="30"/>
      <c r="H23" s="30"/>
      <c r="I23" s="30"/>
    </row>
    <row r="24" spans="1:11" x14ac:dyDescent="0.35">
      <c r="A24" s="30"/>
      <c r="B24" s="30"/>
      <c r="C24" s="30"/>
      <c r="D24" s="30"/>
      <c r="E24" s="30"/>
      <c r="F24" s="30"/>
      <c r="G24" s="30"/>
      <c r="H24" s="30"/>
      <c r="I24" s="30"/>
    </row>
    <row r="25" spans="1:11" ht="43.5" x14ac:dyDescent="0.35">
      <c r="A25" s="9" t="s">
        <v>15</v>
      </c>
      <c r="B25" s="30">
        <f>IF(B17=1,1,IF(B17*B21&lt;0.5,1,IF(B17*B22&lt;0.5,1,2)))</f>
        <v>1</v>
      </c>
      <c r="C25" s="30"/>
      <c r="D25" s="9"/>
      <c r="E25" s="30">
        <f>IF(E17=1,1,IF(E17*E21&lt;0.5,1,IF(E17*E22&lt;0.5,1,2)))</f>
        <v>1</v>
      </c>
      <c r="F25" s="30"/>
      <c r="G25" s="9"/>
      <c r="H25" s="30">
        <f>IF(H17=1,1,IF(H17*H21&lt;0.5,1,IF(H17*H22&lt;0.5,1,2)))</f>
        <v>1</v>
      </c>
      <c r="I25" s="30"/>
    </row>
    <row r="26" spans="1:11" x14ac:dyDescent="0.35">
      <c r="A26" s="30"/>
      <c r="B26" s="30"/>
      <c r="C26" s="30"/>
      <c r="D26" s="30"/>
      <c r="E26" s="30"/>
      <c r="F26" s="30"/>
      <c r="G26" s="30"/>
      <c r="H26" s="30"/>
      <c r="I26" s="30"/>
    </row>
    <row r="27" spans="1:11" ht="58" x14ac:dyDescent="0.35">
      <c r="A27" s="10" t="s">
        <v>11</v>
      </c>
      <c r="B27" s="30" t="str">
        <f>IF(B51=B52,B51,CONCATENATE(B51," ou ",B52))</f>
        <v>3 ou 2</v>
      </c>
      <c r="C27" s="30"/>
      <c r="D27" s="30"/>
      <c r="E27" s="30" t="str">
        <f t="shared" ref="E27:H27" si="0">IF(E51=E52,E51,CONCATENATE(E51," ou ",E52))</f>
        <v>0 ou 1</v>
      </c>
      <c r="F27" s="30"/>
      <c r="G27" s="30"/>
      <c r="H27" s="30" t="str">
        <f t="shared" si="0"/>
        <v>0 ou 1</v>
      </c>
      <c r="I27" s="30"/>
    </row>
    <row r="28" spans="1:11" ht="58" x14ac:dyDescent="0.35">
      <c r="A28" s="10" t="s">
        <v>14</v>
      </c>
      <c r="B28" s="30" t="str">
        <f>IF(B53=B54,B53,CONCATENATE(B53," ou ",B54))</f>
        <v>1 ou 0</v>
      </c>
      <c r="C28" s="30"/>
      <c r="D28" s="30"/>
      <c r="E28" s="30" t="str">
        <f t="shared" ref="E28:H28" si="1">IF(E53=E54,E53,CONCATENATE(E53," ou ",E54))</f>
        <v>1 ou 2</v>
      </c>
      <c r="F28" s="30"/>
      <c r="G28" s="30"/>
      <c r="H28" s="30" t="str">
        <f t="shared" si="1"/>
        <v>1 ou 2</v>
      </c>
      <c r="I28" s="30"/>
    </row>
    <row r="29" spans="1:11" x14ac:dyDescent="0.35">
      <c r="A29" s="30"/>
      <c r="B29" s="30"/>
      <c r="C29" s="30"/>
      <c r="D29" s="30"/>
      <c r="E29" s="30"/>
      <c r="F29" s="30"/>
      <c r="G29" s="30"/>
      <c r="H29" s="30"/>
      <c r="I29" s="9"/>
    </row>
    <row r="30" spans="1:11" ht="58" x14ac:dyDescent="0.35">
      <c r="A30" s="10" t="s">
        <v>12</v>
      </c>
      <c r="B30" s="12">
        <f>IF(B67=B68,B67,CONCATENATE(B67," ou ",B68))</f>
        <v>1</v>
      </c>
      <c r="C30" s="12" t="str">
        <f>IF(C67=C68,C67,CONCATENATE(C67," ou ",C68))</f>
        <v>2 ou 1</v>
      </c>
      <c r="D30" s="35"/>
      <c r="E30" s="12">
        <f t="shared" ref="E30:H30" si="2">IF(E67=E68,E67,CONCATENATE(E67," ou ",E68))</f>
        <v>0</v>
      </c>
      <c r="F30" s="12">
        <f>IF(F67=F68,F67,CONCATENATE(F67," ou ",F68))</f>
        <v>0</v>
      </c>
      <c r="G30" s="35"/>
      <c r="H30" s="12">
        <f t="shared" si="2"/>
        <v>0</v>
      </c>
      <c r="I30" s="12">
        <f>IF(I67=I68,I67,CONCATENATE(I67," ou ",I68))</f>
        <v>0</v>
      </c>
    </row>
    <row r="31" spans="1:11" ht="58" x14ac:dyDescent="0.35">
      <c r="A31" s="10" t="s">
        <v>13</v>
      </c>
      <c r="B31" s="12">
        <f>IF(B69=B70,B69,CONCATENATE(B70," ou ",B69))</f>
        <v>0</v>
      </c>
      <c r="C31" s="12" t="str">
        <f>IF(C69=C70,C69,CONCATENATE(C70," ou ",C69))</f>
        <v>1 ou 0</v>
      </c>
      <c r="D31" s="35"/>
      <c r="E31" s="12">
        <f t="shared" ref="E31:H31" si="3">IF(E69=E70,E69,CONCATENATE(E70," ou ",E69))</f>
        <v>1</v>
      </c>
      <c r="F31" s="12">
        <f>IF(F69=F70,F69,CONCATENATE(F70," ou ",F69))</f>
        <v>1</v>
      </c>
      <c r="G31" s="35"/>
      <c r="H31" s="12">
        <f t="shared" si="3"/>
        <v>1</v>
      </c>
      <c r="I31" s="12">
        <f>IF(I69=I70,I69,CONCATENATE(I70," ou ",I69))</f>
        <v>1</v>
      </c>
    </row>
    <row r="32" spans="1:11" x14ac:dyDescent="0.35">
      <c r="A32" s="30"/>
      <c r="B32" s="30"/>
      <c r="C32" s="30"/>
      <c r="D32" s="30"/>
      <c r="E32" s="30"/>
      <c r="F32" s="30"/>
      <c r="G32" s="30"/>
      <c r="H32" s="30"/>
      <c r="I32" s="9"/>
    </row>
    <row r="33" spans="1:9" ht="43.5" x14ac:dyDescent="0.35">
      <c r="A33" s="10" t="s">
        <v>54</v>
      </c>
      <c r="B33" s="1">
        <v>1</v>
      </c>
      <c r="C33" s="1">
        <v>2</v>
      </c>
      <c r="D33" s="35"/>
      <c r="E33" s="1">
        <v>0</v>
      </c>
      <c r="F33" s="1">
        <v>0</v>
      </c>
      <c r="G33" s="35"/>
      <c r="H33" s="1">
        <v>1</v>
      </c>
      <c r="I33" s="1">
        <v>1</v>
      </c>
    </row>
    <row r="34" spans="1:9" ht="43.5" x14ac:dyDescent="0.35">
      <c r="A34" s="10" t="s">
        <v>55</v>
      </c>
      <c r="B34" s="14">
        <f>B19-B33</f>
        <v>0</v>
      </c>
      <c r="C34" s="14">
        <f>C19-C33</f>
        <v>0</v>
      </c>
      <c r="D34" s="35"/>
      <c r="E34" s="14">
        <f>E19-E33</f>
        <v>1</v>
      </c>
      <c r="F34" s="14">
        <f>F19-F33</f>
        <v>1</v>
      </c>
      <c r="G34" s="35"/>
      <c r="H34" s="14">
        <f>H19-H33</f>
        <v>0</v>
      </c>
      <c r="I34" s="14">
        <f>I19-I33</f>
        <v>0</v>
      </c>
    </row>
    <row r="35" spans="1:9" x14ac:dyDescent="0.35">
      <c r="A35" s="30"/>
      <c r="B35" s="30"/>
      <c r="C35" s="30"/>
      <c r="D35" s="30"/>
      <c r="E35" s="30"/>
      <c r="F35" s="30"/>
      <c r="G35" s="30"/>
      <c r="H35" s="30"/>
      <c r="I35" s="30"/>
    </row>
    <row r="36" spans="1:9" ht="43.5" x14ac:dyDescent="0.35">
      <c r="A36" s="10" t="s">
        <v>59</v>
      </c>
      <c r="B36" s="1" t="s">
        <v>9</v>
      </c>
      <c r="C36" s="1" t="s">
        <v>9</v>
      </c>
      <c r="D36" s="12"/>
      <c r="E36" s="1" t="s">
        <v>66</v>
      </c>
      <c r="F36" s="1" t="s">
        <v>66</v>
      </c>
      <c r="G36" s="12"/>
      <c r="H36" s="1" t="s">
        <v>9</v>
      </c>
      <c r="I36" s="1" t="s">
        <v>9</v>
      </c>
    </row>
    <row r="37" spans="1:9" x14ac:dyDescent="0.35">
      <c r="A37" s="30"/>
      <c r="B37" s="30"/>
      <c r="C37" s="30"/>
      <c r="D37" s="30"/>
      <c r="E37" s="30"/>
      <c r="F37" s="30"/>
      <c r="G37" s="30"/>
      <c r="H37" s="30"/>
      <c r="I37" s="30"/>
    </row>
    <row r="38" spans="1:9" ht="152" customHeight="1" x14ac:dyDescent="0.35">
      <c r="A38" s="10" t="s">
        <v>60</v>
      </c>
      <c r="B38" s="22" t="str">
        <f>IF(AND(B71="Oui",B34=1),"Les hommes sont ultra-majoritaire dans l'entreprise, vous ne pouvez donc pas mettre une femme en tête de liste, veuillez choisir son rang dans la liste",IF(AND(B72="Oui",B33=1),"Les femmes sont ultra-majoritaire dans l'entreprise, vous ne pouvez donc pas mettre un homme en tête de liste, veuillez choisir son rang dans la liste",""))</f>
        <v/>
      </c>
      <c r="C38" s="22" t="str">
        <f>IF(AND(B71="Oui",C34=1),"Les hommes sont ultra-majoritaire dans l'entreprise, vous ne pouvez donc pas mettre une femme en tête de liste, veuillez choisir son rang dans la liste",IF(AND(B72="Oui",C33=1),"Les femmes sont ultra-majoritaire dans l'entreprise, vous ne pouvez donc pas mettre un homme en tête de liste, veuillez choisir son rang dans la liste",""))</f>
        <v/>
      </c>
      <c r="D38" s="30"/>
      <c r="E38" s="22" t="str">
        <f>IF(AND(E71="Oui",E34=1),"Les hommes sont ultra-majoritaire dans l'entreprise, vous ne pouvez donc pas mettre une femme en tête de liste, veuillez choisir son rang dans la liste",IF(AND(E72="Oui",E33=1),"Les femmes sont ultra-majoritaire dans l'entreprise, vous ne pouvez donc pas mettre un homme en tête de liste, veuillez choisir son rang dans la liste",""))</f>
        <v/>
      </c>
      <c r="F38" s="22" t="str">
        <f>IF(AND(E71="Oui",F34=1),"Les hommes sont ultra-majoritaire dans l'entreprise, vous ne pouvez donc pas mettre une femme en tête de liste, veuillez choisir son rang dans la liste",IF(AND(E72="Oui",F33=1),"Les femmes sont ultra-majoritaire dans l'entreprise, vous ne pouvez donc pas mettre un homme en tête de liste, veuillez choisir son rang dans la liste",""))</f>
        <v/>
      </c>
      <c r="G38" s="30"/>
      <c r="H38" s="22" t="str">
        <f>IF(AND(H71="Oui",H34=1),"Les hommes sont ultra-majoritaire dans l'entreprise, vous ne pouvez donc pas mettre une femme en tête de liste, veuillez choisir son rang dans la liste",IF(AND(H72="Oui",H33=1),"Les femmes sont ultra-majoritaire dans l'entreprise, vous ne pouvez donc pas mettre un homme en tête de liste, veuillez choisir son rang dans la liste",""))</f>
        <v>Les femmes sont ultra-majoritaire dans l'entreprise, vous ne pouvez donc pas mettre un homme en tête de liste, veuillez choisir son rang dans la liste</v>
      </c>
      <c r="I38" s="22" t="str">
        <f>IF(AND(H71="Oui",I34=1),"Les hommes sont ultra-majoritaire dans l'entreprise, vous ne pouvez donc pas mettre une femme en tête de liste, veuillez choisir son rang dans la liste",IF(AND(H72="Oui",I33=1),"Les femmes sont ultra-majoritaire dans l'entreprise, vous ne pouvez donc pas mettre un homme en tête de liste, veuillez choisir son rang dans la liste",""))</f>
        <v>Les femmes sont ultra-majoritaire dans l'entreprise, vous ne pouvez donc pas mettre un homme en tête de liste, veuillez choisir son rang dans la liste</v>
      </c>
    </row>
    <row r="39" spans="1:9" ht="110" customHeight="1" x14ac:dyDescent="0.35">
      <c r="A39" s="10" t="s">
        <v>61</v>
      </c>
      <c r="B39" s="17"/>
      <c r="C39" s="17"/>
      <c r="D39" s="30"/>
      <c r="E39" s="17"/>
      <c r="F39" s="17"/>
      <c r="G39" s="30"/>
      <c r="H39" s="17"/>
      <c r="I39" s="17"/>
    </row>
    <row r="40" spans="1:9" x14ac:dyDescent="0.35">
      <c r="B40" s="3"/>
      <c r="C40" s="3"/>
      <c r="D40" s="3"/>
      <c r="E40" s="3"/>
      <c r="F40" s="3"/>
      <c r="G40" s="3"/>
      <c r="H40" s="3"/>
      <c r="I40" s="3"/>
    </row>
    <row r="41" spans="1:9" hidden="1" x14ac:dyDescent="0.35">
      <c r="A41" s="23"/>
      <c r="B41" s="23"/>
      <c r="C41" s="23"/>
      <c r="D41" s="23"/>
      <c r="E41" s="23"/>
      <c r="F41" s="23"/>
      <c r="G41" s="23"/>
      <c r="H41" s="23"/>
      <c r="I41" s="3"/>
    </row>
    <row r="42" spans="1:9" ht="43.5" hidden="1" x14ac:dyDescent="0.35">
      <c r="A42" s="3" t="s">
        <v>15</v>
      </c>
      <c r="B42" s="23">
        <f>IF(B17=1,1,IF(B17*B21&lt;0.5,1,IF(B17*B22&lt;0.5,1,2)))</f>
        <v>1</v>
      </c>
      <c r="C42" s="23"/>
      <c r="D42" s="3"/>
      <c r="E42" s="23">
        <f>IF(E17=1,1,IF(E17*E21&lt;0.5,1,IF(E17*E22&lt;0.5,1,2)))</f>
        <v>1</v>
      </c>
      <c r="F42" s="23"/>
      <c r="G42" s="3"/>
      <c r="H42" s="23">
        <f>IF(H17=1,1,IF(H17*H21&lt;0.5,1,IF(H17*H22&lt;0.5,1,2)))</f>
        <v>1</v>
      </c>
      <c r="I42" s="23"/>
    </row>
    <row r="43" spans="1:9" ht="29" hidden="1" x14ac:dyDescent="0.35">
      <c r="A43" s="3" t="s">
        <v>16</v>
      </c>
      <c r="B43" s="32">
        <f>B17*B21</f>
        <v>2.7</v>
      </c>
      <c r="C43" s="32"/>
      <c r="D43" s="15"/>
      <c r="E43" s="32">
        <f t="shared" ref="E43:H43" si="4">E17*E21</f>
        <v>0.4</v>
      </c>
      <c r="F43" s="32"/>
      <c r="G43" s="15"/>
      <c r="H43" s="32">
        <f t="shared" si="4"/>
        <v>0.4</v>
      </c>
      <c r="I43" s="32"/>
    </row>
    <row r="44" spans="1:9" ht="29" hidden="1" x14ac:dyDescent="0.35">
      <c r="A44" s="3" t="s">
        <v>22</v>
      </c>
      <c r="B44" s="31">
        <f>ROUNDDOWN(B43,0)</f>
        <v>2</v>
      </c>
      <c r="C44" s="31"/>
      <c r="D44" s="16"/>
      <c r="E44" s="31">
        <f t="shared" ref="E44:H44" si="5">ROUNDDOWN(E43,0)</f>
        <v>0</v>
      </c>
      <c r="F44" s="31"/>
      <c r="G44" s="16"/>
      <c r="H44" s="31">
        <f t="shared" si="5"/>
        <v>0</v>
      </c>
      <c r="I44" s="31"/>
    </row>
    <row r="45" spans="1:9" ht="29" hidden="1" x14ac:dyDescent="0.35">
      <c r="A45" s="3" t="s">
        <v>23</v>
      </c>
      <c r="B45" s="31">
        <f>ROUNDUP(B43,0)</f>
        <v>3</v>
      </c>
      <c r="C45" s="31"/>
      <c r="D45" s="16"/>
      <c r="E45" s="31">
        <f t="shared" ref="E45:H45" si="6">ROUNDUP(E43,0)</f>
        <v>1</v>
      </c>
      <c r="F45" s="31"/>
      <c r="G45" s="16"/>
      <c r="H45" s="31">
        <f t="shared" si="6"/>
        <v>1</v>
      </c>
      <c r="I45" s="31"/>
    </row>
    <row r="46" spans="1:9" ht="29" hidden="1" x14ac:dyDescent="0.35">
      <c r="A46" s="3" t="s">
        <v>17</v>
      </c>
      <c r="B46" s="32">
        <f>B17*B22</f>
        <v>0.30000000000000004</v>
      </c>
      <c r="C46" s="32"/>
      <c r="D46" s="15"/>
      <c r="E46" s="32">
        <f t="shared" ref="E46:H46" si="7">E17*E22</f>
        <v>1.6</v>
      </c>
      <c r="F46" s="32"/>
      <c r="G46" s="15"/>
      <c r="H46" s="32">
        <f t="shared" si="7"/>
        <v>1.6</v>
      </c>
      <c r="I46" s="32"/>
    </row>
    <row r="47" spans="1:9" ht="29" hidden="1" x14ac:dyDescent="0.35">
      <c r="A47" s="3" t="s">
        <v>24</v>
      </c>
      <c r="B47" s="31">
        <f>ROUNDDOWN(B46,0)</f>
        <v>0</v>
      </c>
      <c r="C47" s="31"/>
      <c r="D47" s="16"/>
      <c r="E47" s="31">
        <f t="shared" ref="E47:H47" si="8">ROUNDDOWN(E46,0)</f>
        <v>1</v>
      </c>
      <c r="F47" s="31"/>
      <c r="G47" s="16"/>
      <c r="H47" s="31">
        <f t="shared" si="8"/>
        <v>1</v>
      </c>
      <c r="I47" s="31"/>
    </row>
    <row r="48" spans="1:9" ht="29" hidden="1" x14ac:dyDescent="0.35">
      <c r="A48" s="3" t="s">
        <v>25</v>
      </c>
      <c r="B48" s="31">
        <f>ROUNDUP(B46,0)</f>
        <v>1</v>
      </c>
      <c r="C48" s="31"/>
      <c r="D48" s="16"/>
      <c r="E48" s="31">
        <f t="shared" ref="E48:H48" si="9">ROUNDUP(E46,0)</f>
        <v>2</v>
      </c>
      <c r="F48" s="31"/>
      <c r="G48" s="16"/>
      <c r="H48" s="31">
        <f t="shared" si="9"/>
        <v>2</v>
      </c>
      <c r="I48" s="31"/>
    </row>
    <row r="49" spans="1:9" ht="29" hidden="1" x14ac:dyDescent="0.35">
      <c r="A49" s="3" t="s">
        <v>30</v>
      </c>
      <c r="B49" s="32">
        <f>B43-INT(B43)</f>
        <v>0.70000000000000018</v>
      </c>
      <c r="C49" s="32"/>
      <c r="D49" s="15"/>
      <c r="E49" s="32">
        <f t="shared" ref="E49:H49" si="10">E43-INT(E43)</f>
        <v>0.4</v>
      </c>
      <c r="F49" s="32"/>
      <c r="G49" s="15"/>
      <c r="H49" s="32">
        <f t="shared" si="10"/>
        <v>0.4</v>
      </c>
      <c r="I49" s="32"/>
    </row>
    <row r="50" spans="1:9" ht="29" hidden="1" x14ac:dyDescent="0.35">
      <c r="A50" s="3" t="s">
        <v>31</v>
      </c>
      <c r="B50" s="32">
        <f>B46-INT(B46)</f>
        <v>0.30000000000000004</v>
      </c>
      <c r="C50" s="32"/>
      <c r="D50" s="15"/>
      <c r="E50" s="32">
        <f t="shared" ref="E50:H50" si="11">E46-INT(E46)</f>
        <v>0.60000000000000009</v>
      </c>
      <c r="F50" s="32"/>
      <c r="G50" s="15"/>
      <c r="H50" s="32">
        <f t="shared" si="11"/>
        <v>0.60000000000000009</v>
      </c>
      <c r="I50" s="32"/>
    </row>
    <row r="51" spans="1:9" ht="29" hidden="1" x14ac:dyDescent="0.35">
      <c r="A51" s="3" t="s">
        <v>34</v>
      </c>
      <c r="B51" s="31">
        <f>IF(B21=100%,B17,IF(B21=0%,0,IF(B17=0,0,IF(B17=1,0,IF(B43&lt;0.5,0,IF(B46&lt;0.5,B17,IF(B49=0.5,B44,IF(B49&lt;0.5,B44,B45))))))))</f>
        <v>3</v>
      </c>
      <c r="C51" s="31"/>
      <c r="D51" s="16"/>
      <c r="E51" s="31">
        <f t="shared" ref="E51:H51" si="12">IF(E21=100%,E17,IF(E21=0%,0,IF(E17=0,0,IF(E17=1,0,IF(E43&lt;0.5,0,IF(E46&lt;0.5,E17,IF(E49=0.5,E44,IF(E49&lt;0.5,E44,E45))))))))</f>
        <v>0</v>
      </c>
      <c r="F51" s="31"/>
      <c r="G51" s="16"/>
      <c r="H51" s="31">
        <f t="shared" si="12"/>
        <v>0</v>
      </c>
      <c r="I51" s="31"/>
    </row>
    <row r="52" spans="1:9" ht="29" hidden="1" x14ac:dyDescent="0.35">
      <c r="A52" s="3" t="s">
        <v>35</v>
      </c>
      <c r="B52" s="31">
        <f>IF(B21=100%,B17,IF(B21=0%,0,IF(B17=0,0,IF(B17=1,1,IF(B43&lt;0.5,1,IF(B46&lt;0.5,B17-1,IF(B49=0.5,B45,IF(B49&lt;0.5,B44,B45))))))))</f>
        <v>2</v>
      </c>
      <c r="C52" s="31"/>
      <c r="D52" s="16"/>
      <c r="E52" s="31">
        <f t="shared" ref="E52:H52" si="13">IF(E21=100%,E17,IF(E21=0%,0,IF(E17=0,0,IF(E17=1,1,IF(E43&lt;0.5,1,IF(E46&lt;0.5,E17-1,IF(E49=0.5,E45,IF(E49&lt;0.5,E44,E45))))))))</f>
        <v>1</v>
      </c>
      <c r="F52" s="31"/>
      <c r="G52" s="16"/>
      <c r="H52" s="31">
        <f t="shared" si="13"/>
        <v>1</v>
      </c>
      <c r="I52" s="31"/>
    </row>
    <row r="53" spans="1:9" ht="29" hidden="1" x14ac:dyDescent="0.35">
      <c r="A53" s="3" t="s">
        <v>36</v>
      </c>
      <c r="B53" s="31">
        <f>IF(B22=100%,B17,IF(B22=0%,0,IF(B17=0,0,IF(B17=1,1,IF(B46&lt;0.5,1,IF(B43&lt;0.5,B17-1,IF(B50=0.5,B48,IF(B50&lt;0.5,B47,B48))))))))</f>
        <v>1</v>
      </c>
      <c r="C53" s="31"/>
      <c r="D53" s="16"/>
      <c r="E53" s="31">
        <f t="shared" ref="E53:H53" si="14">IF(E22=100%,E17,IF(E22=0%,0,IF(E17=0,0,IF(E17=1,1,IF(E46&lt;0.5,1,IF(E43&lt;0.5,E17-1,IF(E50=0.5,E48,IF(E50&lt;0.5,E47,E48))))))))</f>
        <v>1</v>
      </c>
      <c r="F53" s="31"/>
      <c r="G53" s="16"/>
      <c r="H53" s="31">
        <f t="shared" si="14"/>
        <v>1</v>
      </c>
      <c r="I53" s="31"/>
    </row>
    <row r="54" spans="1:9" ht="29" hidden="1" x14ac:dyDescent="0.35">
      <c r="A54" s="3" t="s">
        <v>37</v>
      </c>
      <c r="B54" s="31">
        <f>IF(B22=100%,B17,IF(B22=0%,0,IF(B17=0,0,IF(B17=1,0,IF(B46&lt;0.5,0,IF(B43&lt;0.5,B17,IF(B50=0.5,B47,IF(B50&lt;0.5,B47,B48))))))))</f>
        <v>0</v>
      </c>
      <c r="C54" s="31"/>
      <c r="D54" s="16"/>
      <c r="E54" s="31">
        <f t="shared" ref="E54:H54" si="15">IF(E22=100%,E17,IF(E22=0%,0,IF(E17=0,0,IF(E17=1,0,IF(E46&lt;0.5,0,IF(E43&lt;0.5,E17,IF(E50=0.5,E47,IF(E50&lt;0.5,E47,E48))))))))</f>
        <v>2</v>
      </c>
      <c r="F54" s="31"/>
      <c r="G54" s="16"/>
      <c r="H54" s="31">
        <f t="shared" si="15"/>
        <v>2</v>
      </c>
      <c r="I54" s="31"/>
    </row>
    <row r="55" spans="1:9" ht="29" hidden="1" x14ac:dyDescent="0.35">
      <c r="A55" s="3" t="s">
        <v>18</v>
      </c>
      <c r="B55" s="3">
        <f>B19*B21</f>
        <v>0.9</v>
      </c>
      <c r="C55" s="3">
        <f>C19*B21</f>
        <v>1.8</v>
      </c>
      <c r="D55" s="3"/>
      <c r="E55" s="3">
        <f t="shared" ref="E55:H55" si="16">E19*E21</f>
        <v>0.2</v>
      </c>
      <c r="F55" s="3">
        <f>F19*E21</f>
        <v>0.2</v>
      </c>
      <c r="G55" s="3"/>
      <c r="H55" s="3">
        <f t="shared" si="16"/>
        <v>0.2</v>
      </c>
      <c r="I55" s="3">
        <f>I19*H21</f>
        <v>0.2</v>
      </c>
    </row>
    <row r="56" spans="1:9" ht="29" hidden="1" x14ac:dyDescent="0.35">
      <c r="A56" s="3" t="s">
        <v>44</v>
      </c>
      <c r="B56" s="3">
        <f>ROUNDDOWN(B55,0)</f>
        <v>0</v>
      </c>
      <c r="C56" s="3">
        <f>ROUNDDOWN(C55,0)</f>
        <v>1</v>
      </c>
      <c r="D56" s="3"/>
      <c r="E56" s="3">
        <f t="shared" ref="E56:I56" si="17">ROUNDDOWN(E55,0)</f>
        <v>0</v>
      </c>
      <c r="F56" s="3">
        <f t="shared" si="17"/>
        <v>0</v>
      </c>
      <c r="G56" s="3"/>
      <c r="H56" s="3">
        <f t="shared" si="17"/>
        <v>0</v>
      </c>
      <c r="I56" s="3">
        <f t="shared" si="17"/>
        <v>0</v>
      </c>
    </row>
    <row r="57" spans="1:9" ht="29" hidden="1" x14ac:dyDescent="0.35">
      <c r="A57" s="3" t="s">
        <v>45</v>
      </c>
      <c r="B57" s="3">
        <f>ROUNDUP(B55,0)</f>
        <v>1</v>
      </c>
      <c r="C57" s="3">
        <f>ROUNDUP(C55,0)</f>
        <v>2</v>
      </c>
      <c r="D57" s="3"/>
      <c r="E57" s="3">
        <f t="shared" ref="E57:I57" si="18">ROUNDUP(E55,0)</f>
        <v>1</v>
      </c>
      <c r="F57" s="3">
        <f t="shared" si="18"/>
        <v>1</v>
      </c>
      <c r="G57" s="3"/>
      <c r="H57" s="3">
        <f t="shared" si="18"/>
        <v>1</v>
      </c>
      <c r="I57" s="3">
        <f t="shared" si="18"/>
        <v>1</v>
      </c>
    </row>
    <row r="58" spans="1:9" ht="29" hidden="1" x14ac:dyDescent="0.35">
      <c r="A58" s="3" t="s">
        <v>19</v>
      </c>
      <c r="B58" s="3">
        <f>B19*B22</f>
        <v>0.1</v>
      </c>
      <c r="C58" s="3">
        <f>C19*B22</f>
        <v>0.2</v>
      </c>
      <c r="D58" s="3"/>
      <c r="E58" s="3">
        <f t="shared" ref="E58:H58" si="19">E19*E22</f>
        <v>0.8</v>
      </c>
      <c r="F58" s="3">
        <f>F19*E22</f>
        <v>0.8</v>
      </c>
      <c r="G58" s="3"/>
      <c r="H58" s="3">
        <f t="shared" si="19"/>
        <v>0.8</v>
      </c>
      <c r="I58" s="3">
        <f>I19*H22</f>
        <v>0.8</v>
      </c>
    </row>
    <row r="59" spans="1:9" ht="29" hidden="1" x14ac:dyDescent="0.35">
      <c r="A59" s="3" t="s">
        <v>46</v>
      </c>
      <c r="B59" s="3">
        <f>ROUNDDOWN(B58,0)</f>
        <v>0</v>
      </c>
      <c r="C59" s="3">
        <f>ROUNDDOWN(C58,0)</f>
        <v>0</v>
      </c>
      <c r="D59" s="3"/>
      <c r="E59" s="3">
        <f t="shared" ref="E59:I59" si="20">ROUNDDOWN(E58,0)</f>
        <v>0</v>
      </c>
      <c r="F59" s="3">
        <f t="shared" si="20"/>
        <v>0</v>
      </c>
      <c r="G59" s="3"/>
      <c r="H59" s="3">
        <f t="shared" si="20"/>
        <v>0</v>
      </c>
      <c r="I59" s="3">
        <f t="shared" si="20"/>
        <v>0</v>
      </c>
    </row>
    <row r="60" spans="1:9" ht="29" hidden="1" x14ac:dyDescent="0.35">
      <c r="A60" s="3" t="s">
        <v>47</v>
      </c>
      <c r="B60" s="3">
        <f>ROUNDUP(B58,0)</f>
        <v>1</v>
      </c>
      <c r="C60" s="3">
        <f>ROUNDUP(C58,0)</f>
        <v>1</v>
      </c>
      <c r="D60" s="3"/>
      <c r="E60" s="3">
        <f t="shared" ref="E60:I60" si="21">ROUNDUP(E58,0)</f>
        <v>1</v>
      </c>
      <c r="F60" s="3">
        <f t="shared" si="21"/>
        <v>1</v>
      </c>
      <c r="G60" s="3"/>
      <c r="H60" s="3">
        <f t="shared" si="21"/>
        <v>1</v>
      </c>
      <c r="I60" s="3">
        <f t="shared" si="21"/>
        <v>1</v>
      </c>
    </row>
    <row r="61" spans="1:9" ht="43.5" hidden="1" x14ac:dyDescent="0.35">
      <c r="A61" s="3" t="s">
        <v>28</v>
      </c>
      <c r="B61" s="23" t="str">
        <f>IF(B43&lt;0.5,"Non","Oui")</f>
        <v>Oui</v>
      </c>
      <c r="C61" s="23"/>
      <c r="D61" s="3"/>
      <c r="E61" s="23" t="str">
        <f t="shared" ref="E61:H61" si="22">IF(E43&lt;0.5,"Non","Oui")</f>
        <v>Non</v>
      </c>
      <c r="F61" s="23"/>
      <c r="G61" s="3"/>
      <c r="H61" s="23" t="str">
        <f t="shared" si="22"/>
        <v>Non</v>
      </c>
      <c r="I61" s="23"/>
    </row>
    <row r="62" spans="1:9" ht="43.5" hidden="1" x14ac:dyDescent="0.35">
      <c r="A62" s="3" t="s">
        <v>29</v>
      </c>
      <c r="B62" s="23" t="str">
        <f>IF(B46&lt;0.5,"Non","Oui")</f>
        <v>Non</v>
      </c>
      <c r="C62" s="23"/>
      <c r="D62" s="3"/>
      <c r="E62" s="23" t="str">
        <f t="shared" ref="E62:H62" si="23">IF(E46&lt;0.5,"Non","Oui")</f>
        <v>Oui</v>
      </c>
      <c r="F62" s="23"/>
      <c r="G62" s="3"/>
      <c r="H62" s="23" t="str">
        <f t="shared" si="23"/>
        <v>Oui</v>
      </c>
      <c r="I62" s="23"/>
    </row>
    <row r="63" spans="1:9" ht="43.5" hidden="1" x14ac:dyDescent="0.35">
      <c r="A63" s="3" t="s">
        <v>43</v>
      </c>
      <c r="B63" s="3" t="str">
        <f>IF(B61="Oui",IF(B55&lt;0.5,"Oui","Non"),"Non")</f>
        <v>Non</v>
      </c>
      <c r="C63" s="3" t="str">
        <f>IF(B61="Oui",IF(C55&lt;0.5,"Oui","Non"),"Non")</f>
        <v>Non</v>
      </c>
      <c r="D63" s="3"/>
      <c r="E63" s="3" t="str">
        <f>IF(E61="Oui",IF(E55&lt;0.5,"Oui","Non"),"Non")</f>
        <v>Non</v>
      </c>
      <c r="F63" s="3" t="str">
        <f>IF(E61="Oui",IF(F55&lt;0.5,"Oui","Non"),"Non")</f>
        <v>Non</v>
      </c>
      <c r="G63" s="3"/>
      <c r="H63" s="3" t="str">
        <f>IF(H61="Oui",IF(H55&lt;0.5,"Oui","Non"),"Non")</f>
        <v>Non</v>
      </c>
      <c r="I63" s="3" t="str">
        <f>IF(H61="Oui",IF(I55&lt;0.5,"Oui","Non"),"Non")</f>
        <v>Non</v>
      </c>
    </row>
    <row r="64" spans="1:9" ht="43.5" hidden="1" x14ac:dyDescent="0.35">
      <c r="A64" s="3" t="s">
        <v>42</v>
      </c>
      <c r="B64" s="3" t="str">
        <f>IF(B62="Oui",IF(B58&lt;0.5,"Oui","Non"),"Non")</f>
        <v>Non</v>
      </c>
      <c r="C64" s="3" t="str">
        <f>IF(B62="Oui",IF(C58&lt;0.5,"Oui","Non"),"Non")</f>
        <v>Non</v>
      </c>
      <c r="D64" s="3"/>
      <c r="E64" s="3" t="str">
        <f>IF(E62="Oui",IF(E58&lt;0.5,"Oui","Non"),"Non")</f>
        <v>Non</v>
      </c>
      <c r="F64" s="3" t="str">
        <f>IF(E62="Oui",IF(F58&lt;0.5,"Oui","Non"),"Non")</f>
        <v>Non</v>
      </c>
      <c r="G64" s="3"/>
      <c r="H64" s="3" t="str">
        <f>IF(H62="Oui",IF(H58&lt;0.5,"Oui","Non"),"Non")</f>
        <v>Non</v>
      </c>
      <c r="I64" s="3" t="str">
        <f>IF(H62="Oui",IF(I58&lt;0.5,"Oui","Non"),"Non")</f>
        <v>Non</v>
      </c>
    </row>
    <row r="65" spans="1:9" ht="29" hidden="1" x14ac:dyDescent="0.35">
      <c r="A65" s="3" t="s">
        <v>32</v>
      </c>
      <c r="B65" s="3">
        <f>B55-INT(B55)</f>
        <v>0.9</v>
      </c>
      <c r="C65" s="3">
        <f>C55-INT(C55)</f>
        <v>0.8</v>
      </c>
      <c r="D65" s="3"/>
      <c r="E65" s="3">
        <f t="shared" ref="E65:I65" si="24">E55-INT(E55)</f>
        <v>0.2</v>
      </c>
      <c r="F65" s="3">
        <f t="shared" si="24"/>
        <v>0.2</v>
      </c>
      <c r="G65" s="3"/>
      <c r="H65" s="3">
        <f t="shared" si="24"/>
        <v>0.2</v>
      </c>
      <c r="I65" s="3">
        <f t="shared" si="24"/>
        <v>0.2</v>
      </c>
    </row>
    <row r="66" spans="1:9" ht="29" hidden="1" x14ac:dyDescent="0.35">
      <c r="A66" s="3" t="s">
        <v>33</v>
      </c>
      <c r="B66" s="3">
        <f>B58-INT(B58)</f>
        <v>0.1</v>
      </c>
      <c r="C66" s="3">
        <f>C58-INT(C58)</f>
        <v>0.2</v>
      </c>
      <c r="D66" s="3"/>
      <c r="E66" s="3">
        <f t="shared" ref="E66:I66" si="25">E58-INT(E58)</f>
        <v>0.8</v>
      </c>
      <c r="F66" s="3">
        <f t="shared" si="25"/>
        <v>0.8</v>
      </c>
      <c r="G66" s="3"/>
      <c r="H66" s="3">
        <f t="shared" si="25"/>
        <v>0.8</v>
      </c>
      <c r="I66" s="3">
        <f t="shared" si="25"/>
        <v>0.8</v>
      </c>
    </row>
    <row r="67" spans="1:9" ht="29" hidden="1" x14ac:dyDescent="0.35">
      <c r="A67" s="3" t="s">
        <v>38</v>
      </c>
      <c r="B67" s="3">
        <f>IF(B21=100%,B19,IF(B21=0%,0,IF(B19=0,0,IF(AND(B19=1,B17&gt;1),IF(B21&gt;B22,1,0),IF(B17=B19,B51,IF(B19=1,0,IF(B43&lt;0.5,0,IF(B46&lt;0.5,B19,IF(B63="Oui",1,IF(B64="Oui",B19-1,IF(B55&lt;0.5,0,IF(B58&lt;0.5,B19,IF(B65=0.5,B56,IF(B65&lt;0.5,B56,B57))))))))))))))</f>
        <v>1</v>
      </c>
      <c r="C67" s="3">
        <f>IF(B21=100%,C19,IF(B21=0%,0,IF(C19=0,0,IF(AND(C19=1,B17&gt;1),IF(B21&gt;B22,1,0),IF(B17=C19,B51,IF(C19=1,0,IF(B43&lt;0.5,0,IF(B46&lt;0.5,C19,IF(C63="Oui",1,IF(C64="Oui",C19-1,IF(C55&lt;0.5,0,IF(C58&lt;0.5,C19,IF(C65=0.5,C56,IF(C65&lt;0.5,C56,C57))))))))))))))</f>
        <v>2</v>
      </c>
      <c r="D67" s="3"/>
      <c r="E67" s="3">
        <f>IF(E21=100%,E19,IF(E21=0%,0,IF(E19=0,0,IF(E17=E19,E51,IF(E19=1,0,IF(E43&lt;0.5,0,IF(E46&lt;0.5,E19,IF(E63="Oui",1,IF(E64="Oui",E19-1,IF(E55&lt;0.5,0,IF(E58&lt;0.5,E19,IF(E65=0.5,E56,IF(E65&lt;0.5,E56,E57)))))))))))))</f>
        <v>0</v>
      </c>
      <c r="F67" s="3">
        <f>IF(E21=100%,F19,IF(E21=0%,0,IF(F19=0,0,IF(E17=F19,E51,IF(F19=1,0,IF(E43&lt;0.5,0,IF(E46&lt;0.5,F19,IF(F63="Oui",1,IF(F64="Oui",E19-1,IF(F55&lt;0.5,0,IF(F58&lt;0.5,F19,IF(F65=0.5,F56,IF(F65&lt;0.5,F56,F57)))))))))))))</f>
        <v>0</v>
      </c>
      <c r="G67" s="3"/>
      <c r="H67" s="3">
        <f>IF(H21=100%,H19,IF(H21=0%,0,IF(H19=0,0,IF(AND(H19=1,H17&gt;1),IF(H21&gt;H22,1,0),IF(H17=H19,H51,IF(H19=1,0,IF(H43&lt;0.5,0,IF(H46&lt;0.5,H19,IF(H63="Oui",1,IF(H64="Oui",H19-1,IF(H55&lt;0.5,0,IF(H58&lt;0.5,H19,IF(H65=0.5,H56,IF(H65&lt;0.5,H56,H57))))))))))))))</f>
        <v>0</v>
      </c>
      <c r="I67" s="3">
        <f>IF(H21=100%,I19,IF(H21=0%,0,IF(I19=0,0,IF(AND(I19=1,H17&gt;1),IF(H21&gt;H22,1,0),IF(H17=I19,H51,IF(I19=1,0,IF(H43&lt;0.5,0,IF(H46&lt;0.5,I19,IF(I63="Oui",1,IF(I64="Oui",I19-1,IF(I55&lt;0.5,0,IF(I58&lt;0.5,I19,IF(I65=0.5,I56,IF(I65&lt;0.5,I56,I57))))))))))))))</f>
        <v>0</v>
      </c>
    </row>
    <row r="68" spans="1:9" ht="29" hidden="1" x14ac:dyDescent="0.35">
      <c r="A68" s="3" t="s">
        <v>39</v>
      </c>
      <c r="B68" s="3">
        <f>IF(B21=100%,B19,IF(B21=0%,0,IF(B19=0,0,IF(AND(B19=1,B17&gt;1),IF(B21&gt;B22,1,0),IF(B17=B19,B52,IF(B19=1,1,IF(B43&lt;0.5,1,IF(B46&lt;0.5,B19-1,IF(B63="Oui",1,IF(B64="Oui",B19-1,IF(B55&lt;0.5,1,IF(B58&lt;0.5,B19-1,IF(B65=0.5,B57,IF(B65&lt;0.5,B56,B57))))))))))))))</f>
        <v>1</v>
      </c>
      <c r="C68" s="3">
        <f>IF(B21=100%,C19,IF(B21=0%,0,IF(C19=0,0,IF(AND(C19=1,B17&gt;1),IF(B21&gt;B22,1,0),IF(B17=C19,B52,IF(C19=1,1,IF(B43&lt;0.5,1,IF(B46&lt;0.5,C19-1,IF(C63="Oui",1,IF(C64="Oui",C19-1,IF(C55&lt;0.5,1,IF(C58&lt;0.5,C19-1,IF(C65=0.5,C57,IF(C65&lt;0.5,C56,C57))))))))))))))</f>
        <v>1</v>
      </c>
      <c r="D68" s="3"/>
      <c r="E68" s="3">
        <f>IF(E21=100%,E19,IF(E21=0%,0,IF(E19=0,0,IF(AND(E19=1,E17&gt;1),IF(E21&gt;E22,1,0),IF(E17=E19,E52,IF(E19=1,1,IF(E43&lt;0.5,1,IF(E46&lt;0.5,E19-1,IF(E63="Oui",1,IF(E64="Oui",E19-1,IF(E55&lt;0.5,1,IF(E58&lt;0.5,E19-1,IF(E65=0.5,E57,IF(E65&lt;0.5,E56,E57))))))))))))))</f>
        <v>0</v>
      </c>
      <c r="F68" s="3">
        <f>IF(E21=100%,F19,IF(E21=0%,0,IF(F19=0,0,IF(AND(F19=1,E17&gt;1),IF(E21&gt;E22,1,0),IF(E17=F19,E52,IF(F19=1,1,IF(E43&lt;0.5,1,IF(E46&lt;0.5,F19-1,IF(F63="Oui",1,IF(F64="Oui",F19-1,IF(F55&lt;0.5,1,IF(F58&lt;0.5,F19-1,IF(F65=0.5,F57,IF(F65&lt;0.5,F56,F57))))))))))))))</f>
        <v>0</v>
      </c>
      <c r="G68" s="3"/>
      <c r="H68" s="3">
        <f>IF(H21=100%,H19,IF(H21=0%,0,IF(H19=0,0,IF(AND(H19=1,H17&gt;1),IF(H21&gt;H22,1,0),IF(H17=H19,H52,IF(H19=1,1,IF(H43&lt;0.5,1,IF(H46&lt;0.5,H19-1,IF(H63="Oui",1,IF(H64="Oui",H19-1,IF(H55&lt;0.5,1,IF(H58&lt;0.5,H19-1,IF(H65=0.5,H57,IF(H65&lt;0.5,H56,H57))))))))))))))</f>
        <v>0</v>
      </c>
      <c r="I68" s="3">
        <f>IF(H21=100%,I19,IF(H21=0%,0,IF(I19=0,0,IF(AND(I19=1,H17&gt;1),IF(H21&gt;H22,1,0),IF(H17=I19,H52,IF(I19=1,1,IF(H43&lt;0.5,1,IF(H46&lt;0.5,I19-1,IF(I63="Oui",1,IF(I64="Oui",I19-1,IF(I55&lt;0.5,1,IF(I58&lt;0.5,I19-1,IF(I65=0.5,I57,IF(I65&lt;0.5,I56,I57))))))))))))))</f>
        <v>0</v>
      </c>
    </row>
    <row r="69" spans="1:9" ht="29" hidden="1" x14ac:dyDescent="0.35">
      <c r="A69" s="3" t="s">
        <v>40</v>
      </c>
      <c r="B69" s="3">
        <f>IF(B22=100%,B19,IF(B22=0%,0,IF(B19=0,0,IF(AND(B19=1,B17&gt;1),IF(B21&gt;B22,0,1),IF(B17=B19,B53,IF(B19=1,0,IF(B46&lt;0.5,0,IF(B43&lt;0.5,B19,IF(B64="Oui",1,IF(B64="Oui",B19-1,IF(B58&lt;0.5,0,IF(B55&lt;0.5,B19,IF(B66=0.5,B59,IF(B66&lt;0.5,B59,B60))))))))))))))</f>
        <v>0</v>
      </c>
      <c r="C69" s="3">
        <f>IF(B22=100%,C19,IF(B22=0%,0,IF(C19=0,0,IF(AND(C19=1,B17&gt;1),IF(B21&gt;B22,0,1),IF(B17=C19,B53,IF(C19=1,0,IF(B46&lt;0.5,0,IF(B43&lt;0.5,C19,IF(C64="Oui",1,IF(C64="Oui",C19-1,IF(C58&lt;0.5,0,IF(C55&lt;0.5,C19,IF(C66=0.5,C59,IF(C66&lt;0.5,C59,C60))))))))))))))</f>
        <v>0</v>
      </c>
      <c r="D69" s="3"/>
      <c r="E69" s="3">
        <f>IF(E22=100%,E19,IF(E22=0%,0,IF(AND(E19=1,E17&gt;1),IF(E21&gt;E22,0,1),IF(E19=0,0,IF(E17=E19,E53,IF(E19=1,0,IF(E46&lt;0.5,0,IF(E43&lt;0.5,E19,IF(E64="Oui",1,IF(E64="Oui",E19-1,IF(E58&lt;0.5,0,IF(E55&lt;0.5,E19,IF(E66=0.5,E59,IF(E66&lt;0.5,E59,E60))))))))))))))</f>
        <v>1</v>
      </c>
      <c r="F69" s="3">
        <f>IF(E22=100%,F19,IF(E22=0%,0,IF(AND(F19=1,E17&gt;1),IF(E21&gt;E22,0,1),IF(F19=0,0,IF(E17=F19,E53,IF(F19=1,0,IF(E46&lt;0.5,0,IF(E43&lt;0.5,F19,IF(F64="Oui",1,IF(F64="Oui",F19-1,IF(F58&lt;0.5,0,IF(F55&lt;0.5,F19,IF(F66=0.5,F59,IF(F66&lt;0.5,F59,F60))))))))))))))</f>
        <v>1</v>
      </c>
      <c r="G69" s="3"/>
      <c r="H69" s="3">
        <f>IF(H22=100%,H19,IF(H22=0%,0,IF(H19=0,0,IF(AND(H19=1,H17&gt;1),IF(H21&gt;H22,0,1),IF(H17=H19,H53,IF(H19=1,0,IF(H46&lt;0.5,0,IF(H43&lt;0.5,H19,IF(H64="Oui",1,IF(H64="Oui",H19-1,IF(H58&lt;0.5,0,IF(H55&lt;0.5,H19,IF(H66=0.5,H59,IF(H66&lt;0.5,H59,H60))))))))))))))</f>
        <v>1</v>
      </c>
      <c r="I69" s="3">
        <f>IF(H22=100%,I19,IF(H22=0%,0,IF(I19=0,0,IF(AND(I19=1,H17&gt;1),IF(H21&gt;H22,0,1),IF(H17=I19,H53,IF(I19=1,0,IF(H46&lt;0.5,0,IF(H43&lt;0.5,I19,IF(I64="Oui",1,IF(I64="Oui",I19-1,IF(I58&lt;0.5,0,IF(I55&lt;0.5,I19,IF(I66=0.5,I59,IF(I66&lt;0.5,I59,I60))))))))))))))</f>
        <v>1</v>
      </c>
    </row>
    <row r="70" spans="1:9" ht="29" hidden="1" x14ac:dyDescent="0.35">
      <c r="A70" s="3" t="s">
        <v>41</v>
      </c>
      <c r="B70" s="3">
        <f>IF(B22=100%,B19,IF(B22=0%,0,IF(B19=0,0,IF(AND(B19=1,B17&gt;1),IF(B21&gt;B22,0,1),IF(B17=B19,B54,IF(B19=1,1,IF(B46&lt;0.5,1,IF(B43&lt;0.5,B19-1,IF(B64="Oui",1,IF(B63="Oui",B19-1,IF(B58&lt;0.5,1,IF(B55&lt;0.5,B19-1,IF(B66=0.5,B60,IF(B66&lt;0.5,B59,B60))))))))))))))</f>
        <v>0</v>
      </c>
      <c r="C70" s="3">
        <f>IF(B22=100%,C19,IF(B22=0%,0,IF(C19=0,0,IF(AND(C19=1,B17&gt;1),IF(B21&gt;B22,0,1),IF(B17=C19,B54,IF(C19=1,1,IF(B46&lt;0.5,1,IF(B43&lt;0.5,C19-1,IF(C64="Oui",1,IF(C63="Oui",C19-1,IF(C58&lt;0.5,1,IF(C55&lt;0.5,C19-1,IF(C66=0.5,C60,IF(C66&lt;0.5,C59,C60))))))))))))))</f>
        <v>1</v>
      </c>
      <c r="D70" s="3"/>
      <c r="E70" s="3">
        <f>IF(E22=100%,E19,IF(E22=0%,0,IF(E19=0,0,IF(AND(E19=1,E17&gt;1),IF(E21&gt;E22,0,1),IF(E17=E19,E54,IF(E19=1,1,IF(E46&lt;0.5,1,IF(E43&lt;0.5,E19-1,IF(E64="Oui",1,IF(E63="Oui",E19-1,IF(E58&lt;0.5,1,IF(E55&lt;0.5,E19-1,IF(E66=0.5,E60,IF(E66&lt;0.5,E59,E60))))))))))))))</f>
        <v>1</v>
      </c>
      <c r="F70" s="3">
        <f>IF(E22=100%,F19,IF(E22=0%,0,IF(F19=0,0,IF(AND(F19=1,E17&gt;1),IF(E21&gt;E22,0,1),IF(E17=F19,E54,IF(F19=1,1,IF(E46&lt;0.5,1,IF(E43&lt;0.5,F19-1,IF(F64="Oui",1,IF(F63="Oui",F19-1,IF(F58&lt;0.5,1,IF(F55&lt;0.5,F19-1,IF(F66=0.5,F60,IF(F66&lt;0.5,F59,F60))))))))))))))</f>
        <v>1</v>
      </c>
      <c r="G70" s="3"/>
      <c r="H70" s="3">
        <f>IF(H22=100%,H19,IF(H22=0%,0,IF(AND(H19=1,H17&gt;1),IF(H21&gt;H22,0,1),IF(H19=0,0,IF(H17=H19,H54,IF(H19=1,1,IF(H46&lt;0.5,1,IF(H43&lt;0.5,H19-1,IF(H64="Oui",1,IF(H63="Oui",H19-1,IF(H58&lt;0.5,1,IF(H55&lt;0.5,H19-1,IF(H66=0.5,H60,IF(H66&lt;0.5,H59,H60))))))))))))))</f>
        <v>1</v>
      </c>
      <c r="I70" s="3">
        <f>IF(H22=100%,I19,IF(H22=0%,0,IF(I19=0,0,IF(AND(I19=1,H17&gt;1),IF(H21&gt;H22,0,1),IF(H17=I19,H54,IF(I19=1,1,IF(H46&lt;0.5,1,IF(H43&lt;0.5,I19-1,IF(I64="Oui",1,IF(I63="Oui",I19-1,IF(I58&lt;0.5,1,IF(I55&lt;0.5,I19-1,IF(I66=0.5,I60,IF(I66&lt;0.5,I59,I60))))))))))))))</f>
        <v>1</v>
      </c>
    </row>
    <row r="71" spans="1:9" ht="29" hidden="1" x14ac:dyDescent="0.35">
      <c r="A71" s="3" t="s">
        <v>52</v>
      </c>
      <c r="B71" s="23" t="str">
        <f>IF(B17&gt;1,IF(B46&lt;0.5,"Oui","Non"),"")</f>
        <v>Oui</v>
      </c>
      <c r="C71" s="23"/>
      <c r="D71" s="3"/>
      <c r="E71" s="23" t="str">
        <f>IF(E17&gt;1,IF(E46&lt;0.5,"Oui","Non"),"")</f>
        <v>Non</v>
      </c>
      <c r="F71" s="23"/>
      <c r="G71" s="3"/>
      <c r="H71" s="23" t="str">
        <f>IF(H17&gt;1,IF(H46&lt;0.5,"Oui","Non"),"")</f>
        <v>Non</v>
      </c>
      <c r="I71" s="23"/>
    </row>
    <row r="72" spans="1:9" ht="29" hidden="1" x14ac:dyDescent="0.35">
      <c r="A72" s="3" t="s">
        <v>53</v>
      </c>
      <c r="B72" s="23" t="str">
        <f>IF(B17&gt;1,IF(B43&lt;0.5,"Oui","Non"),"")</f>
        <v>Non</v>
      </c>
      <c r="C72" s="23"/>
      <c r="D72" s="3"/>
      <c r="E72" s="23" t="str">
        <f>IF(E17&gt;1,IF(E43&lt;0.5,"Oui","Non"),"")</f>
        <v>Oui</v>
      </c>
      <c r="F72" s="23"/>
      <c r="G72" s="3"/>
      <c r="H72" s="23" t="str">
        <f>IF(H17&gt;1,IF(H43&lt;0.5,"Oui","Non"),"")</f>
        <v>Oui</v>
      </c>
      <c r="I72" s="23"/>
    </row>
    <row r="73" spans="1:9" ht="43.5" hidden="1" x14ac:dyDescent="0.35">
      <c r="A73" s="3" t="s">
        <v>56</v>
      </c>
      <c r="B73" s="3" t="str">
        <f>IF(B17=1,"M.",IF(B33=0,"Mme.",IF(B34=0,"M.",IF(B71="Oui","M.",IF(B72="Oui","Mme.","M.")))))</f>
        <v>M.</v>
      </c>
      <c r="C73" s="3" t="str">
        <f>IF(B17=1,"M.",IF(C33=0,"Mme.",IF(C34=0,"M.",IF(B71="Oui","M.",IF(B72="Oui","Mme.","M.")))))</f>
        <v>M.</v>
      </c>
      <c r="D73" s="3"/>
      <c r="E73" s="3" t="str">
        <f>IF(E17=1,"M.",IF(E33=0,"Mme.",IF(E34=0,"M.",IF(E71="Oui","M.",IF(E72="Oui","Mme.","M.")))))</f>
        <v>Mme.</v>
      </c>
      <c r="F73" s="3" t="str">
        <f>IF(E17=1,"M.",IF(F33=0,"Mme.",IF(F34=0,"M.",IF(E71="Oui","M.",IF(E72="Oui","Mme.","M.")))))</f>
        <v>Mme.</v>
      </c>
      <c r="G73" s="3"/>
      <c r="H73" s="3" t="str">
        <f>IF(H17=1,"M.",IF(H33=0,"Mme.",IF(H34=0,"M.",IF(H71="Oui","M.",IF(H72="Oui","Mme.","M.")))))</f>
        <v>M.</v>
      </c>
      <c r="I73" s="3" t="str">
        <f>IF(H17=1,"M.",IF(I33=0,"Mme.",IF(I34=0,"M.",IF(H71="Oui","M.",IF(H72="Oui","Mme.","M.")))))</f>
        <v>M.</v>
      </c>
    </row>
    <row r="74" spans="1:9" ht="43.5" hidden="1" x14ac:dyDescent="0.35">
      <c r="A74" s="3" t="s">
        <v>57</v>
      </c>
      <c r="B74" s="3" t="str">
        <f>IF(B17=1,"Mme.",IF(B33=0,"Mme.",IF(B34=0,"M.",IF(B71="Oui","M.",IF(B72="Oui","Mme.","Mme.")))))</f>
        <v>M.</v>
      </c>
      <c r="C74" s="3" t="str">
        <f>IF(B17=1,"Mme.",IF(C33=0,"Mme.",IF(C34=0,"M.",IF(B71="Oui","M.",IF(B72="Oui","Mme.","Mme.")))))</f>
        <v>M.</v>
      </c>
      <c r="D74" s="3"/>
      <c r="E74" s="3" t="str">
        <f>IF(E17=1,"Mme.",IF(E33=0,"Mme.",IF(E34=0,"M.",IF(E71="Oui","M.",IF(E72="Oui","Mme.","Mme.")))))</f>
        <v>Mme.</v>
      </c>
      <c r="F74" s="3" t="str">
        <f>IF(E17=1,"Mme.",IF(F33=0,"Mme.",IF(F34=0,"M.",IF(E71="Oui","M.",IF(E72="Oui","Mme.","Mme.")))))</f>
        <v>Mme.</v>
      </c>
      <c r="G74" s="3"/>
      <c r="H74" s="3" t="str">
        <f>IF(H17=1,"Mme.",IF(H33=0,"Mme.",IF(H34=0,"M.",IF(H71="Oui","M.",IF(H72="Oui","Mme.","Mme.")))))</f>
        <v>M.</v>
      </c>
      <c r="I74" s="3" t="str">
        <f>IF(H17=1,"Mme.",IF(I33=0,"Mme.",IF(I34=0,"M.",IF(H71="Oui","M.",IF(H72="Oui","Mme.","Mme.")))))</f>
        <v>M.</v>
      </c>
    </row>
    <row r="75" spans="1:9" ht="58" hidden="1" x14ac:dyDescent="0.35">
      <c r="A75" s="3" t="s">
        <v>65</v>
      </c>
      <c r="B75" s="3" t="str">
        <f>IF(B38&lt;&gt;"",IF(B71="Oui","Mme.",IF(B72="Oui","M.","")),"")</f>
        <v/>
      </c>
      <c r="C75" s="3" t="str">
        <f>IF(C38&lt;&gt;"",IF(B71="Oui","Mme.",IF(B72="Oui","M.","")),"")</f>
        <v/>
      </c>
      <c r="D75" s="3"/>
      <c r="E75" s="3" t="str">
        <f t="shared" ref="E75:H75" si="26">IF(E38&lt;&gt;"",IF(E71="Oui","Mme.",IF(E72="Oui","M.","")),"")</f>
        <v/>
      </c>
      <c r="F75" s="3" t="str">
        <f>IF(F38&lt;&gt;"",IF(E71="Oui","Mme.",IF(E72="Oui","M.","")),"")</f>
        <v/>
      </c>
      <c r="G75" s="3"/>
      <c r="H75" s="3" t="str">
        <f t="shared" si="26"/>
        <v>M.</v>
      </c>
      <c r="I75" s="3" t="str">
        <f>IF(I38&lt;&gt;"",IF(H71="Oui","Mme.",IF(H72="Oui","M.","")),"")</f>
        <v>M.</v>
      </c>
    </row>
    <row r="76" spans="1:9" x14ac:dyDescent="0.35">
      <c r="A76" s="3"/>
      <c r="B76" s="3"/>
      <c r="C76" s="3"/>
      <c r="D76" s="3"/>
      <c r="E76" s="3"/>
      <c r="F76" s="3"/>
      <c r="G76" s="3"/>
      <c r="H76" s="3"/>
      <c r="I76" s="3"/>
    </row>
    <row r="77" spans="1:9" x14ac:dyDescent="0.35">
      <c r="A77" s="24" t="s">
        <v>2</v>
      </c>
      <c r="B77" s="25"/>
      <c r="C77" s="25"/>
      <c r="D77" s="25"/>
      <c r="E77" s="25"/>
      <c r="F77" s="25"/>
      <c r="G77" s="25"/>
      <c r="H77" s="25"/>
      <c r="I77" s="26"/>
    </row>
  </sheetData>
  <sheetProtection algorithmName="SHA-512" hashValue="zcAV2tfdfG8MUCOrY17/HGVyoFg+ua3BPBoTQt55Ix6s0S9LGALJRoUEXTFykxo3v16NUrbsM96MPzgom+Wzqw==" saltValue="dfhHCC1OWF/yPzBFFsQKTw==" spinCount="100000" sheet="1" objects="1" scenarios="1"/>
  <mergeCells count="108">
    <mergeCell ref="B8:H8"/>
    <mergeCell ref="B10:H10"/>
    <mergeCell ref="B12:H12"/>
    <mergeCell ref="A7:H7"/>
    <mergeCell ref="A5:H5"/>
    <mergeCell ref="A3:H3"/>
    <mergeCell ref="A41:H41"/>
    <mergeCell ref="A1:A2"/>
    <mergeCell ref="B18:H18"/>
    <mergeCell ref="A32:H32"/>
    <mergeCell ref="D33:D34"/>
    <mergeCell ref="G33:G34"/>
    <mergeCell ref="D38:D39"/>
    <mergeCell ref="G38:G39"/>
    <mergeCell ref="A37:I37"/>
    <mergeCell ref="B9:H9"/>
    <mergeCell ref="B11:H11"/>
    <mergeCell ref="D27:D28"/>
    <mergeCell ref="G27:G28"/>
    <mergeCell ref="D30:D31"/>
    <mergeCell ref="G30:G31"/>
    <mergeCell ref="A29:H29"/>
    <mergeCell ref="B15:C15"/>
    <mergeCell ref="E15:F15"/>
    <mergeCell ref="B17:C17"/>
    <mergeCell ref="E17:F17"/>
    <mergeCell ref="H17:I17"/>
    <mergeCell ref="B21:C21"/>
    <mergeCell ref="B22:C22"/>
    <mergeCell ref="E21:F21"/>
    <mergeCell ref="E22:F22"/>
    <mergeCell ref="B27:C27"/>
    <mergeCell ref="B28:C28"/>
    <mergeCell ref="E27:F27"/>
    <mergeCell ref="E28:F28"/>
    <mergeCell ref="H27:I27"/>
    <mergeCell ref="H28:I28"/>
    <mergeCell ref="H21:I21"/>
    <mergeCell ref="H22:I22"/>
    <mergeCell ref="B25:C25"/>
    <mergeCell ref="E25:F25"/>
    <mergeCell ref="H25:I25"/>
    <mergeCell ref="H44:I44"/>
    <mergeCell ref="B45:C45"/>
    <mergeCell ref="B46:C46"/>
    <mergeCell ref="B42:C42"/>
    <mergeCell ref="B43:C43"/>
    <mergeCell ref="E42:F42"/>
    <mergeCell ref="E43:F43"/>
    <mergeCell ref="H42:I42"/>
    <mergeCell ref="H43:I43"/>
    <mergeCell ref="B61:C61"/>
    <mergeCell ref="B62:C62"/>
    <mergeCell ref="B47:C47"/>
    <mergeCell ref="B48:C48"/>
    <mergeCell ref="B49:C49"/>
    <mergeCell ref="B50:C50"/>
    <mergeCell ref="B51:C51"/>
    <mergeCell ref="B44:C44"/>
    <mergeCell ref="E44:F44"/>
    <mergeCell ref="A6:I6"/>
    <mergeCell ref="A4:I4"/>
    <mergeCell ref="B1:I2"/>
    <mergeCell ref="A15:A16"/>
    <mergeCell ref="E72:F72"/>
    <mergeCell ref="H45:I45"/>
    <mergeCell ref="H46:I46"/>
    <mergeCell ref="H47:I47"/>
    <mergeCell ref="H48:I48"/>
    <mergeCell ref="H49:I49"/>
    <mergeCell ref="H50:I50"/>
    <mergeCell ref="H51:I51"/>
    <mergeCell ref="H52:I52"/>
    <mergeCell ref="H53:I53"/>
    <mergeCell ref="H54:I54"/>
    <mergeCell ref="H61:I61"/>
    <mergeCell ref="H62:I62"/>
    <mergeCell ref="H71:I71"/>
    <mergeCell ref="H72:I72"/>
    <mergeCell ref="B71:C71"/>
    <mergeCell ref="B72:C72"/>
    <mergeCell ref="E45:F45"/>
    <mergeCell ref="E46:F46"/>
    <mergeCell ref="E47:F47"/>
    <mergeCell ref="J21:J22"/>
    <mergeCell ref="A77:I77"/>
    <mergeCell ref="A13:I14"/>
    <mergeCell ref="D15:D17"/>
    <mergeCell ref="G15:G17"/>
    <mergeCell ref="A23:I24"/>
    <mergeCell ref="A26:I26"/>
    <mergeCell ref="A35:I35"/>
    <mergeCell ref="D21:D22"/>
    <mergeCell ref="G21:G22"/>
    <mergeCell ref="H15:I15"/>
    <mergeCell ref="E48:F48"/>
    <mergeCell ref="E49:F49"/>
    <mergeCell ref="E50:F50"/>
    <mergeCell ref="E51:F51"/>
    <mergeCell ref="E52:F52"/>
    <mergeCell ref="E53:F53"/>
    <mergeCell ref="E54:F54"/>
    <mergeCell ref="E61:F61"/>
    <mergeCell ref="E62:F62"/>
    <mergeCell ref="E71:F71"/>
    <mergeCell ref="B52:C52"/>
    <mergeCell ref="B53:C53"/>
    <mergeCell ref="B54:C54"/>
  </mergeCells>
  <dataValidations count="17">
    <dataValidation type="whole" operator="greaterThanOrEqual" allowBlank="1" showInputMessage="1" showErrorMessage="1" sqref="B17">
      <formula1>0</formula1>
    </dataValidation>
    <dataValidation type="whole" allowBlank="1" showInputMessage="1" showErrorMessage="1" errorTitle="Liste incimplète" error="La liste incomplète peut être inférieure à la liste complète. Mais elle ne peut pas conduire à exclure l'un des sexe si une liste complète aurait prévu se représentation_x000d_" sqref="B19:C19 E19:F19">
      <formula1>B42</formula1>
      <formula2>B17</formula2>
    </dataValidation>
    <dataValidation type="list" operator="greaterThanOrEqual" allowBlank="1" showInputMessage="1" showErrorMessage="1" sqref="B18:C18">
      <formula1>K18:K19</formula1>
    </dataValidation>
    <dataValidation type="whole" allowBlank="1" showInputMessage="1" showErrorMessage="1" errorTitle="Liste incomplète" error="La liste incomplète peut être inférieure à la liste complète. Mais elle ne peut pas conduire à exclure l'un des sexe si une liste complète aurait prévu se représentation_x000d_" sqref="H19:I19">
      <formula1>H42</formula1>
      <formula2>H17</formula2>
    </dataValidation>
    <dataValidation type="list" allowBlank="1" showInputMessage="1" showErrorMessage="1" sqref="B33">
      <formula1>$B$67:$B$68</formula1>
    </dataValidation>
    <dataValidation type="list" allowBlank="1" showInputMessage="1" showErrorMessage="1" sqref="E33">
      <formula1>$E$67:$E$68</formula1>
    </dataValidation>
    <dataValidation type="list" allowBlank="1" showInputMessage="1" showErrorMessage="1" sqref="H33">
      <formula1>$H$67:$H$68</formula1>
    </dataValidation>
    <dataValidation type="list" allowBlank="1" showInputMessage="1" showErrorMessage="1" sqref="B36">
      <formula1>$B$73:$B$74</formula1>
    </dataValidation>
    <dataValidation type="list" allowBlank="1" showInputMessage="1" showErrorMessage="1" sqref="E36">
      <formula1>$E$73:$E$74</formula1>
    </dataValidation>
    <dataValidation type="list" allowBlank="1" showInputMessage="1" showErrorMessage="1" sqref="H36">
      <formula1>$H$73:$H$74</formula1>
    </dataValidation>
    <dataValidation type="whole" allowBlank="1" showInputMessage="1" showErrorMessage="1" error="Le candidat du sex ultra minoritaire ne peut pas être en tête de liste" sqref="H39:I39 B39:C39 E39:F39">
      <formula1>2</formula1>
      <formula2>B19</formula2>
    </dataValidation>
    <dataValidation type="list" allowBlank="1" showInputMessage="1" showErrorMessage="1" sqref="C33">
      <formula1>$C$67:$C$68</formula1>
    </dataValidation>
    <dataValidation type="list" allowBlank="1" showInputMessage="1" showErrorMessage="1" sqref="C36">
      <formula1>$C$73:$C$74</formula1>
    </dataValidation>
    <dataValidation type="list" allowBlank="1" showInputMessage="1" showErrorMessage="1" sqref="F33">
      <formula1>$F$67:$F$68</formula1>
    </dataValidation>
    <dataValidation type="list" allowBlank="1" showInputMessage="1" showErrorMessage="1" sqref="F36">
      <formula1>$F$73:$F$74</formula1>
    </dataValidation>
    <dataValidation type="list" allowBlank="1" showInputMessage="1" showErrorMessage="1" sqref="I33">
      <formula1>$I$67:$I$68</formula1>
    </dataValidation>
    <dataValidation type="list" allowBlank="1" showInputMessage="1" showErrorMessage="1" sqref="I36">
      <formula1>$I$73:$I$74</formula1>
    </dataValidation>
  </dataValidations>
  <pageMargins left="0.75" right="0.75" top="1" bottom="1" header="0.5" footer="0.5"/>
  <pageSetup paperSize="9" orientation="portrait"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topLeftCell="A10" workbookViewId="0">
      <selection activeCell="G11" sqref="G11"/>
    </sheetView>
  </sheetViews>
  <sheetFormatPr baseColWidth="10" defaultColWidth="16" defaultRowHeight="14.5" x14ac:dyDescent="0.35"/>
  <cols>
    <col min="1" max="1" width="6.81640625" style="18" customWidth="1"/>
    <col min="2" max="2" width="9" style="18" customWidth="1"/>
    <col min="3" max="4" width="22" style="18" hidden="1" customWidth="1"/>
    <col min="5" max="5" width="23.81640625" style="18" customWidth="1"/>
    <col min="6" max="6" width="9" style="18" customWidth="1"/>
    <col min="7" max="7" width="6.81640625" style="18" customWidth="1"/>
    <col min="8" max="8" width="8.81640625" style="18" customWidth="1"/>
    <col min="9" max="10" width="22" style="18" hidden="1" customWidth="1"/>
    <col min="11" max="11" width="23.81640625" style="18" customWidth="1"/>
    <col min="12" max="12" width="10.81640625" style="18" customWidth="1"/>
    <col min="13" max="13" width="6.81640625" style="18" customWidth="1"/>
    <col min="14" max="14" width="8.81640625" style="18" customWidth="1"/>
    <col min="15" max="16" width="16" style="18" hidden="1" customWidth="1"/>
    <col min="17" max="17" width="23.453125" style="18" customWidth="1"/>
    <col min="18" max="18" width="10.81640625" style="18" customWidth="1"/>
    <col min="19" max="19" width="6.81640625" style="18" customWidth="1"/>
    <col min="20" max="20" width="8.81640625" style="18" customWidth="1"/>
    <col min="21" max="22" width="16" style="18" hidden="1" customWidth="1"/>
    <col min="23" max="23" width="23.81640625" style="18" customWidth="1"/>
    <col min="24" max="24" width="10.81640625" style="18" customWidth="1"/>
    <col min="25" max="25" width="6.81640625" style="18" customWidth="1"/>
    <col min="26" max="26" width="8.81640625" style="18" customWidth="1"/>
    <col min="27" max="28" width="16" style="18" hidden="1" customWidth="1"/>
    <col min="29" max="29" width="23.81640625" style="18" customWidth="1"/>
    <col min="30" max="30" width="10.81640625" style="18" customWidth="1"/>
    <col min="31" max="31" width="6.81640625" style="18" customWidth="1"/>
    <col min="32" max="32" width="8.81640625" style="18" customWidth="1"/>
    <col min="33" max="34" width="0" style="18" hidden="1" customWidth="1"/>
    <col min="35" max="35" width="23.36328125" style="18" customWidth="1"/>
    <col min="36" max="16384" width="16" style="18"/>
  </cols>
  <sheetData>
    <row r="1" spans="1:35" ht="14" customHeight="1" x14ac:dyDescent="0.35">
      <c r="A1" s="43" t="s">
        <v>6</v>
      </c>
      <c r="B1" s="43"/>
      <c r="C1" s="43"/>
      <c r="D1" s="43"/>
      <c r="E1" s="43"/>
      <c r="F1" s="43"/>
      <c r="G1" s="43"/>
      <c r="H1" s="43"/>
      <c r="I1" s="43"/>
      <c r="J1" s="43"/>
      <c r="K1" s="43"/>
      <c r="M1" s="43" t="s">
        <v>7</v>
      </c>
      <c r="N1" s="43"/>
      <c r="O1" s="43"/>
      <c r="P1" s="43"/>
      <c r="Q1" s="43"/>
      <c r="R1" s="43"/>
      <c r="S1" s="43"/>
      <c r="T1" s="43"/>
      <c r="U1" s="43"/>
      <c r="V1" s="43"/>
      <c r="W1" s="43"/>
      <c r="Y1" s="43" t="s">
        <v>8</v>
      </c>
      <c r="Z1" s="43"/>
      <c r="AA1" s="43"/>
      <c r="AB1" s="43"/>
      <c r="AC1" s="43"/>
      <c r="AD1" s="43"/>
      <c r="AE1" s="43"/>
      <c r="AF1" s="43"/>
      <c r="AG1" s="43"/>
      <c r="AH1" s="43"/>
      <c r="AI1" s="43"/>
    </row>
    <row r="2" spans="1:35" ht="14" customHeight="1" x14ac:dyDescent="0.35">
      <c r="A2" s="43" t="s">
        <v>67</v>
      </c>
      <c r="B2" s="43"/>
      <c r="C2" s="43"/>
      <c r="D2" s="43"/>
      <c r="E2" s="43"/>
      <c r="F2" s="44"/>
      <c r="G2" s="43" t="s">
        <v>68</v>
      </c>
      <c r="H2" s="43"/>
      <c r="I2" s="43"/>
      <c r="J2" s="43"/>
      <c r="K2" s="43"/>
      <c r="M2" s="43" t="s">
        <v>67</v>
      </c>
      <c r="N2" s="43"/>
      <c r="O2" s="43"/>
      <c r="P2" s="43"/>
      <c r="Q2" s="43"/>
      <c r="R2" s="44"/>
      <c r="S2" s="43" t="s">
        <v>68</v>
      </c>
      <c r="T2" s="43"/>
      <c r="U2" s="43"/>
      <c r="V2" s="43"/>
      <c r="W2" s="43"/>
      <c r="Y2" s="43" t="s">
        <v>67</v>
      </c>
      <c r="Z2" s="43"/>
      <c r="AA2" s="43"/>
      <c r="AB2" s="43"/>
      <c r="AC2" s="43"/>
      <c r="AD2" s="44"/>
      <c r="AE2" s="43" t="s">
        <v>68</v>
      </c>
      <c r="AF2" s="43"/>
      <c r="AG2" s="43"/>
      <c r="AH2" s="43"/>
      <c r="AI2" s="43"/>
    </row>
    <row r="3" spans="1:35" ht="29" x14ac:dyDescent="0.35">
      <c r="A3" s="19" t="s">
        <v>62</v>
      </c>
      <c r="B3" s="20" t="s">
        <v>70</v>
      </c>
      <c r="C3" s="19" t="s">
        <v>63</v>
      </c>
      <c r="D3" s="19" t="s">
        <v>64</v>
      </c>
      <c r="E3" s="21" t="s">
        <v>69</v>
      </c>
      <c r="F3" s="44"/>
      <c r="G3" s="19" t="s">
        <v>62</v>
      </c>
      <c r="H3" s="20" t="s">
        <v>70</v>
      </c>
      <c r="I3" s="19" t="s">
        <v>63</v>
      </c>
      <c r="J3" s="19" t="s">
        <v>64</v>
      </c>
      <c r="K3" s="21" t="s">
        <v>69</v>
      </c>
      <c r="M3" s="19" t="s">
        <v>62</v>
      </c>
      <c r="N3" s="20" t="s">
        <v>70</v>
      </c>
      <c r="O3" s="19" t="s">
        <v>63</v>
      </c>
      <c r="P3" s="19" t="s">
        <v>64</v>
      </c>
      <c r="Q3" s="21" t="s">
        <v>69</v>
      </c>
      <c r="R3" s="44"/>
      <c r="S3" s="19" t="s">
        <v>62</v>
      </c>
      <c r="T3" s="20" t="s">
        <v>70</v>
      </c>
      <c r="U3" s="19" t="s">
        <v>63</v>
      </c>
      <c r="V3" s="19" t="s">
        <v>64</v>
      </c>
      <c r="W3" s="21" t="s">
        <v>69</v>
      </c>
      <c r="Y3" s="19" t="s">
        <v>62</v>
      </c>
      <c r="Z3" s="20" t="s">
        <v>70</v>
      </c>
      <c r="AA3" s="19" t="s">
        <v>63</v>
      </c>
      <c r="AB3" s="19" t="s">
        <v>64</v>
      </c>
      <c r="AC3" s="21" t="s">
        <v>69</v>
      </c>
      <c r="AD3" s="44"/>
      <c r="AE3" s="19" t="s">
        <v>62</v>
      </c>
      <c r="AF3" s="20" t="s">
        <v>70</v>
      </c>
      <c r="AG3" s="19" t="s">
        <v>63</v>
      </c>
      <c r="AH3" s="19" t="s">
        <v>64</v>
      </c>
      <c r="AI3" s="21" t="s">
        <v>69</v>
      </c>
    </row>
    <row r="4" spans="1:35" x14ac:dyDescent="0.35">
      <c r="A4" s="19">
        <f>IF('Répartition H_F'!B19=0,"",1)</f>
        <v>1</v>
      </c>
      <c r="B4" s="19" t="str">
        <f>IF('Répartition H_F'!B19=0,"",'Répartition H_F'!B36)</f>
        <v>M.</v>
      </c>
      <c r="C4" s="19">
        <f>IF(B4="M.",1,0)</f>
        <v>1</v>
      </c>
      <c r="D4" s="19">
        <f>IF(B4="Mme.",1,0)</f>
        <v>0</v>
      </c>
      <c r="E4" s="19"/>
      <c r="F4" s="44"/>
      <c r="G4" s="19">
        <f>IF('Répartition H_F'!C19=0,"",1)</f>
        <v>1</v>
      </c>
      <c r="H4" s="19" t="str">
        <f>IF('Répartition H_F'!C19=0,"",'Répartition H_F'!C36)</f>
        <v>M.</v>
      </c>
      <c r="I4" s="19">
        <f>IF(H4="M.",1,0)</f>
        <v>1</v>
      </c>
      <c r="J4" s="19">
        <f>IF(H4="Mme.",1,0)</f>
        <v>0</v>
      </c>
      <c r="K4" s="19"/>
      <c r="M4" s="19">
        <f>IF('Répartition H_F'!E19=0,"",1)</f>
        <v>1</v>
      </c>
      <c r="N4" s="19" t="str">
        <f>IF('Répartition H_F'!E19=0,"",'Répartition H_F'!E36)</f>
        <v>Mme.</v>
      </c>
      <c r="O4" s="19">
        <f>IF(N4="M.",1,0)</f>
        <v>0</v>
      </c>
      <c r="P4" s="19">
        <f>IF(N4="Mme.",1,0)</f>
        <v>1</v>
      </c>
      <c r="Q4" s="19"/>
      <c r="R4" s="44"/>
      <c r="S4" s="19">
        <f>IF('Répartition H_F'!F19=0,"",1)</f>
        <v>1</v>
      </c>
      <c r="T4" s="19" t="str">
        <f>IF('Répartition H_F'!F19=0,"",'Répartition H_F'!F36)</f>
        <v>Mme.</v>
      </c>
      <c r="U4" s="19">
        <f>IF(T4="M.",1,0)</f>
        <v>0</v>
      </c>
      <c r="V4" s="19">
        <f>IF(T4="Mme.",1,0)</f>
        <v>1</v>
      </c>
      <c r="W4" s="19"/>
      <c r="Y4" s="19">
        <f>IF('Répartition H_F'!H19=0,"",1)</f>
        <v>1</v>
      </c>
      <c r="Z4" s="19" t="str">
        <f>IF('Répartition H_F'!H19=0,"",'Répartition H_F'!H36)</f>
        <v>M.</v>
      </c>
      <c r="AA4" s="19">
        <f>IF(Z4="M.",1,0)</f>
        <v>1</v>
      </c>
      <c r="AB4" s="19">
        <f>IF(Z4="Mme.",1,0)</f>
        <v>0</v>
      </c>
      <c r="AC4" s="19"/>
      <c r="AD4" s="44"/>
      <c r="AE4" s="19">
        <f>IF('Répartition H_F'!I19=0,"",1)</f>
        <v>1</v>
      </c>
      <c r="AF4" s="19" t="str">
        <f>IF('Répartition H_F'!I19=0,"",'Répartition H_F'!I36)</f>
        <v>M.</v>
      </c>
      <c r="AG4" s="19">
        <f>IF(AF4="M.",1,0)</f>
        <v>1</v>
      </c>
      <c r="AH4" s="19">
        <f>IF(AF4="Mme.",1,0)</f>
        <v>0</v>
      </c>
      <c r="AI4" s="19"/>
    </row>
    <row r="5" spans="1:35" x14ac:dyDescent="0.35">
      <c r="A5" s="19" t="str">
        <f>IF(A4="","",IF(A4+1&gt;'Répartition H_F'!$B$19,"",A4+1))</f>
        <v/>
      </c>
      <c r="B5" s="19" t="str">
        <f>IF(A5="","",IF('Répartition H_F'!$B$75="",IF('Alternance H_F'!C4='Répartition H_F'!$B$33,"Mme.",IF('Alternance H_F'!D4='Répartition H_F'!$B$34,"M.",IF('Alternance H_F'!B4="M.","Mme.","M."))),IF('Répartition H_F'!$B$75="M.",IF('Répartition H_F'!$B$39='Alternance H_F'!A5,"M.","Mme."),IF('Répartition H_F'!$B$75="Mme.",IF('Répartition H_F'!$B$39='Alternance H_F'!A5,"Mme.","M.")))))</f>
        <v/>
      </c>
      <c r="C5" s="19" t="str">
        <f>IF(B5="","",IF(B5="M.",1+C4,C4))</f>
        <v/>
      </c>
      <c r="D5" s="19" t="str">
        <f>IF(B5="","",IF(B5="Mme.",1+D4,D4))</f>
        <v/>
      </c>
      <c r="E5" s="19"/>
      <c r="F5" s="44"/>
      <c r="G5" s="19">
        <f>IF(G4="","",IF(G4+1&gt;'Répartition H_F'!$C$19,"",G4+1))</f>
        <v>2</v>
      </c>
      <c r="H5" s="19" t="str">
        <f>IF(G5="","",IF('Répartition H_F'!$C$75="",IF('Alternance H_F'!I4='Répartition H_F'!$C$33,"Mme.",IF('Alternance H_F'!J4='Répartition H_F'!$C$34,"M.",IF('Alternance H_F'!H4="M.","Mme.","M."))),IF('Répartition H_F'!$C$75="M.",IF('Répartition H_F'!$C$39='Alternance H_F'!G5,"M.","Mme."),IF('Répartition H_F'!$C$75="Mme.",IF('Répartition H_F'!$C$39='Alternance H_F'!G5,"Mme.","M.")))))</f>
        <v>M.</v>
      </c>
      <c r="I5" s="19">
        <f>IF(H5="","",IF(H5="M.",1+I4,I4))</f>
        <v>2</v>
      </c>
      <c r="J5" s="19">
        <f>IF(H5="","",IF(H5="Mme.",1+J4,J4))</f>
        <v>0</v>
      </c>
      <c r="K5" s="19"/>
      <c r="M5" s="19" t="str">
        <f>IF(M4="","",IF(M4+1&gt;'Répartition H_F'!$E$19,"",M4+1))</f>
        <v/>
      </c>
      <c r="N5" s="19" t="str">
        <f>IF(M5="","",IF('Répartition H_F'!$E$75="",IF('Alternance H_F'!O4='Répartition H_F'!$E$33,"Mme.",IF('Alternance H_F'!P4='Répartition H_F'!$E$34,"M.",IF('Alternance H_F'!N4="M.","Mme.","M."))),IF('Répartition H_F'!$E$75="M.",IF('Répartition H_F'!$E$39='Alternance H_F'!M5,"M.","Mme."),IF('Répartition H_F'!$E$75="Mme.",IF('Répartition H_F'!$E$39='Alternance H_F'!M5,"Mme.","M.")))))</f>
        <v/>
      </c>
      <c r="O5" s="19" t="str">
        <f>IF(N5="","",IF(N5="M.",1+O4,O4))</f>
        <v/>
      </c>
      <c r="P5" s="19" t="str">
        <f>IF(N5="","",IF(N5="Mme.",1+P4,P4))</f>
        <v/>
      </c>
      <c r="Q5" s="19"/>
      <c r="R5" s="44"/>
      <c r="S5" s="19" t="str">
        <f>IF(S4="","",IF(S4+1&gt;'Répartition H_F'!$F$19,"",S4+1))</f>
        <v/>
      </c>
      <c r="T5" s="19" t="str">
        <f>IF(S5="","",IF('Répartition H_F'!$F$75="",IF('Alternance H_F'!U4='Répartition H_F'!$F$33,"Mme.",IF('Alternance H_F'!V4='Répartition H_F'!$F$34,"M.",IF('Alternance H_F'!T4="M.","Mme.","M."))),IF('Répartition H_F'!$F$75="M.",IF('Répartition H_F'!$F$39='Alternance H_F'!S5,"M.","Mme."),IF('Répartition H_F'!$F$75="Mme.",IF('Répartition H_F'!$F$39='Alternance H_F'!S5,"Mme.","M.")))))</f>
        <v/>
      </c>
      <c r="U5" s="19" t="str">
        <f>IF(T5="","",IF(T5="M.",1+U4,U4))</f>
        <v/>
      </c>
      <c r="V5" s="19" t="str">
        <f>IF(T5="","",IF(T5="Mme.",1+W4,W4))</f>
        <v/>
      </c>
      <c r="W5" s="19"/>
      <c r="Y5" s="19" t="str">
        <f>IF(Y4="","",IF(Y4+1&gt;'Répartition H_F'!$H$19,"",Y4+1))</f>
        <v/>
      </c>
      <c r="Z5" s="19" t="str">
        <f>IF(Y5="","",IF('Répartition H_F'!$H$75="",IF('Alternance H_F'!AA4='Répartition H_F'!$H$33,"Mme.",IF('Alternance H_F'!AB4='Répartition H_F'!$H$34,"M.",IF('Alternance H_F'!Z4="M.","Mme.","M."))),IF('Répartition H_F'!$H$75="M.",IF('Répartition H_F'!$H$39='Alternance H_F'!Y5,"M.","Mme."),IF('Répartition H_F'!$H$75="Mme.",IF('Répartition H_F'!$H$39='Alternance H_F'!Y5,"Mme.","M.")))))</f>
        <v/>
      </c>
      <c r="AA5" s="19" t="str">
        <f>IF(Z5="","",IF(Z5="M.",1+AA4,AA4))</f>
        <v/>
      </c>
      <c r="AB5" s="19" t="str">
        <f>IF(Z5="","",IF(Z5="Mme.",1+AB4,AB4))</f>
        <v/>
      </c>
      <c r="AC5" s="19"/>
      <c r="AD5" s="44"/>
      <c r="AE5" s="19" t="str">
        <f>IF(AE4="","",IF(AE4+1&gt;'Répartition H_F'!$I$19,"",AE4+1))</f>
        <v/>
      </c>
      <c r="AF5" s="19" t="str">
        <f>IF(AE5="","",IF('Répartition H_F'!$I$75="",IF('Alternance H_F'!AG4='Répartition H_F'!$I$33,"Mme.",IF('Alternance H_F'!AH4='Répartition H_F'!$I$34,"M.",IF('Alternance H_F'!AF4="M.","Mme.","M."))),IF('Répartition H_F'!$I$75="M.",IF('Répartition H_F'!$I$39='Alternance H_F'!AE5,"M.","Mme."),IF('Répartition H_F'!$I$75="Mme.",IF('Répartition H_F'!$I$39='Alternance H_F'!AE5,"Mme.","M.")))))</f>
        <v/>
      </c>
      <c r="AG5" s="19" t="str">
        <f>IF(AF5="","",IF(AF5="M.",1+AG4,AG4))</f>
        <v/>
      </c>
      <c r="AH5" s="19" t="str">
        <f>IF(AF5="","",IF(AF5="Mme.",1+AI4,AI4))</f>
        <v/>
      </c>
      <c r="AI5" s="19"/>
    </row>
    <row r="6" spans="1:35" x14ac:dyDescent="0.35">
      <c r="A6" s="19" t="str">
        <f>IF(A5="","",IF(A5+1&gt;'Répartition H_F'!$B$19,"",A5+1))</f>
        <v/>
      </c>
      <c r="B6" s="19" t="str">
        <f>IF(A6="","",IF('Répartition H_F'!$B$75="",IF('Alternance H_F'!C5='Répartition H_F'!$B$33,"Mme.",IF('Alternance H_F'!D5='Répartition H_F'!$B$34,"M.",IF('Alternance H_F'!B5="M.","Mme.","M."))),IF('Répartition H_F'!$B$75="M.",IF('Répartition H_F'!$B$39='Alternance H_F'!A6,"M.","Mme."),IF('Répartition H_F'!$B$75="Mme.",IF('Répartition H_F'!$B$39='Alternance H_F'!A6,"Mme.","M.")))))</f>
        <v/>
      </c>
      <c r="C6" s="19" t="str">
        <f t="shared" ref="C6:C22" si="0">IF(B6="","",IF(B6="M.",1+C5,C5))</f>
        <v/>
      </c>
      <c r="D6" s="19" t="str">
        <f t="shared" ref="D6:D22" si="1">IF(B6="","",IF(B6="Mme.",1+D5,D5))</f>
        <v/>
      </c>
      <c r="E6" s="19"/>
      <c r="F6" s="44"/>
      <c r="G6" s="19" t="str">
        <f>IF(G5="","",IF(G5+1&gt;'Répartition H_F'!$C$19,"",G5+1))</f>
        <v/>
      </c>
      <c r="H6" s="19" t="str">
        <f>IF(G6="","",IF('Répartition H_F'!$C$75="",IF('Alternance H_F'!I5='Répartition H_F'!$C$33,"Mme.",IF('Alternance H_F'!J5='Répartition H_F'!$C$34,"M.",IF('Alternance H_F'!H5="M.","Mme.","M."))),IF('Répartition H_F'!$C$75="M.",IF('Répartition H_F'!$C$39='Alternance H_F'!G6,"M.","Mme."),IF('Répartition H_F'!$C$75="Mme.",IF('Répartition H_F'!$C$39='Alternance H_F'!G6,"Mme.","M.")))))</f>
        <v/>
      </c>
      <c r="I6" s="19" t="str">
        <f t="shared" ref="I6:I49" si="2">IF(H6="","",IF(H6="M.",1+I5,I5))</f>
        <v/>
      </c>
      <c r="J6" s="19" t="str">
        <f t="shared" ref="J6:J49" si="3">IF(H6="","",IF(H6="Mme.",1+J5,J5))</f>
        <v/>
      </c>
      <c r="K6" s="19"/>
      <c r="M6" s="19" t="str">
        <f>IF(M5="","",IF(M5+1&gt;'Répartition H_F'!$E$19,"",M5+1))</f>
        <v/>
      </c>
      <c r="N6" s="19" t="str">
        <f>IF(M6="","",IF('Répartition H_F'!$E$75="",IF('Alternance H_F'!O5='Répartition H_F'!$E$33,"Mme.",IF('Alternance H_F'!P5='Répartition H_F'!$E$34,"M.",IF('Alternance H_F'!N5="M.","Mme.","M."))),IF('Répartition H_F'!$E$75="M.",IF('Répartition H_F'!$E$39='Alternance H_F'!M6,"M.","Mme."),IF('Répartition H_F'!$E$75="Mme.",IF('Répartition H_F'!$E$39='Alternance H_F'!M6,"Mme.","M.")))))</f>
        <v/>
      </c>
      <c r="O6" s="19" t="str">
        <f t="shared" ref="O6:O50" si="4">IF(N6="","",IF(N6="M.",1+O5,O5))</f>
        <v/>
      </c>
      <c r="P6" s="19" t="str">
        <f t="shared" ref="P6:P50" si="5">IF(N6="","",IF(N6="Mme.",1+P5,P5))</f>
        <v/>
      </c>
      <c r="Q6" s="19"/>
      <c r="R6" s="44"/>
      <c r="S6" s="19" t="str">
        <f>IF(S5="","",IF(S5+1&gt;'Répartition H_F'!$F$19,"",S5+1))</f>
        <v/>
      </c>
      <c r="T6" s="19" t="str">
        <f>IF(S6="","",IF('Répartition H_F'!$F$75="",IF('Alternance H_F'!U5='Répartition H_F'!$F$33,"Mme.",IF('Alternance H_F'!V5='Répartition H_F'!$F$34,"M.",IF('Alternance H_F'!T5="M.","Mme.","M."))),IF('Répartition H_F'!$F$75="M.",IF('Répartition H_F'!$F$39='Alternance H_F'!S6,"M.","Mme."),IF('Répartition H_F'!$F$75="Mme.",IF('Répartition H_F'!$F$39='Alternance H_F'!S6,"Mme.","M.")))))</f>
        <v/>
      </c>
      <c r="U6" s="19" t="str">
        <f t="shared" ref="U6:U50" si="6">IF(T6="","",IF(T6="M.",1+U5,U5))</f>
        <v/>
      </c>
      <c r="V6" s="19" t="str">
        <f t="shared" ref="V6:V50" si="7">IF(T6="","",IF(T6="Mme.",1+W5,W5))</f>
        <v/>
      </c>
      <c r="W6" s="19"/>
      <c r="Y6" s="19" t="str">
        <f>IF(Y5="","",IF(Y5+1&gt;'Répartition H_F'!$H$19,"",Y5+1))</f>
        <v/>
      </c>
      <c r="Z6" s="19" t="str">
        <f>IF(Y6="","",IF('Répartition H_F'!$H$75="",IF('Alternance H_F'!AA5='Répartition H_F'!$H$33,"Mme.",IF('Alternance H_F'!AB5='Répartition H_F'!$H$34,"M.",IF('Alternance H_F'!Z5="M.","Mme.","M."))),IF('Répartition H_F'!$H$75="M.",IF('Répartition H_F'!$H$39='Alternance H_F'!Y6,"M.","Mme."),IF('Répartition H_F'!$H$75="Mme.",IF('Répartition H_F'!$H$39='Alternance H_F'!Y6,"Mme.","M.")))))</f>
        <v/>
      </c>
      <c r="AA6" s="19" t="str">
        <f t="shared" ref="AA6:AA50" si="8">IF(Z6="","",IF(Z6="M.",1+AA5,AA5))</f>
        <v/>
      </c>
      <c r="AB6" s="19" t="str">
        <f t="shared" ref="AB6:AB50" si="9">IF(Z6="","",IF(Z6="Mme.",1+AB5,AB5))</f>
        <v/>
      </c>
      <c r="AC6" s="19"/>
      <c r="AD6" s="44"/>
      <c r="AE6" s="19" t="str">
        <f>IF(AE5="","",IF(AE5+1&gt;'Répartition H_F'!$I$19,"",AE5+1))</f>
        <v/>
      </c>
      <c r="AF6" s="19" t="str">
        <f>IF(AE6="","",IF('Répartition H_F'!$I$75="",IF('Alternance H_F'!AG5='Répartition H_F'!$I$33,"Mme.",IF('Alternance H_F'!AH5='Répartition H_F'!$I$34,"M.",IF('Alternance H_F'!AF5="M.","Mme.","M."))),IF('Répartition H_F'!$I$75="M.",IF('Répartition H_F'!$I$39='Alternance H_F'!AE6,"M.","Mme."),IF('Répartition H_F'!$I$75="Mme.",IF('Répartition H_F'!$I$39='Alternance H_F'!AE6,"Mme.","M.")))))</f>
        <v/>
      </c>
      <c r="AG6" s="19" t="str">
        <f t="shared" ref="AG6:AG50" si="10">IF(AF6="","",IF(AF6="M.",1+AG5,AG5))</f>
        <v/>
      </c>
      <c r="AH6" s="19" t="str">
        <f t="shared" ref="AH6:AH50" si="11">IF(AF6="","",IF(AF6="Mme.",1+AI5,AI5))</f>
        <v/>
      </c>
      <c r="AI6" s="19"/>
    </row>
    <row r="7" spans="1:35" x14ac:dyDescent="0.35">
      <c r="A7" s="19" t="str">
        <f>IF(A6="","",IF(A6+1&gt;'Répartition H_F'!$B$19,"",A6+1))</f>
        <v/>
      </c>
      <c r="B7" s="19" t="str">
        <f>IF(A7="","",IF('Répartition H_F'!$B$75="",IF('Alternance H_F'!C6='Répartition H_F'!$B$33,"Mme.",IF('Alternance H_F'!D6='Répartition H_F'!$B$34,"M.",IF('Alternance H_F'!B6="M.","Mme.","M."))),IF('Répartition H_F'!$B$75="M.",IF('Répartition H_F'!$B$39='Alternance H_F'!A7,"M.","Mme."),IF('Répartition H_F'!$B$75="Mme.",IF('Répartition H_F'!$B$39='Alternance H_F'!A7,"Mme.","M.")))))</f>
        <v/>
      </c>
      <c r="C7" s="19" t="str">
        <f t="shared" si="0"/>
        <v/>
      </c>
      <c r="D7" s="19" t="str">
        <f t="shared" si="1"/>
        <v/>
      </c>
      <c r="E7" s="19"/>
      <c r="F7" s="44"/>
      <c r="G7" s="19" t="str">
        <f>IF(G6="","",IF(G6+1&gt;'Répartition H_F'!$C$19,"",G6+1))</f>
        <v/>
      </c>
      <c r="H7" s="19" t="str">
        <f>IF(G7="","",IF('Répartition H_F'!$C$75="",IF('Alternance H_F'!I6='Répartition H_F'!$C$33,"Mme.",IF('Alternance H_F'!J6='Répartition H_F'!$C$34,"M.",IF('Alternance H_F'!H6="M.","Mme.","M."))),IF('Répartition H_F'!$C$75="M.",IF('Répartition H_F'!$C$39='Alternance H_F'!G7,"M.","Mme."),IF('Répartition H_F'!$C$75="Mme.",IF('Répartition H_F'!$C$39='Alternance H_F'!G7,"Mme.","M.")))))</f>
        <v/>
      </c>
      <c r="I7" s="19" t="str">
        <f t="shared" si="2"/>
        <v/>
      </c>
      <c r="J7" s="19" t="str">
        <f t="shared" si="3"/>
        <v/>
      </c>
      <c r="K7" s="19"/>
      <c r="M7" s="19" t="str">
        <f>IF(M6="","",IF(M6+1&gt;'Répartition H_F'!$E$19,"",M6+1))</f>
        <v/>
      </c>
      <c r="N7" s="19" t="str">
        <f>IF(M7="","",IF('Répartition H_F'!$E$75="",IF('Alternance H_F'!O6='Répartition H_F'!$E$33,"Mme.",IF('Alternance H_F'!P6='Répartition H_F'!$E$34,"M.",IF('Alternance H_F'!N6="M.","Mme.","M."))),IF('Répartition H_F'!$E$75="M.",IF('Répartition H_F'!$E$39='Alternance H_F'!M7,"M.","Mme."),IF('Répartition H_F'!$E$75="Mme.",IF('Répartition H_F'!$E$39='Alternance H_F'!M7,"Mme.","M.")))))</f>
        <v/>
      </c>
      <c r="O7" s="19" t="str">
        <f t="shared" si="4"/>
        <v/>
      </c>
      <c r="P7" s="19" t="str">
        <f t="shared" si="5"/>
        <v/>
      </c>
      <c r="Q7" s="19"/>
      <c r="R7" s="44"/>
      <c r="S7" s="19" t="str">
        <f>IF(S6="","",IF(S6+1&gt;'Répartition H_F'!$F$19,"",S6+1))</f>
        <v/>
      </c>
      <c r="T7" s="19" t="str">
        <f>IF(S7="","",IF('Répartition H_F'!$F$75="",IF('Alternance H_F'!U6='Répartition H_F'!$F$33,"Mme.",IF('Alternance H_F'!V6='Répartition H_F'!$F$34,"M.",IF('Alternance H_F'!T6="M.","Mme.","M."))),IF('Répartition H_F'!$F$75="M.",IF('Répartition H_F'!$F$39='Alternance H_F'!S7,"M.","Mme."),IF('Répartition H_F'!$F$75="Mme.",IF('Répartition H_F'!$F$39='Alternance H_F'!S7,"Mme.","M.")))))</f>
        <v/>
      </c>
      <c r="U7" s="19" t="str">
        <f t="shared" si="6"/>
        <v/>
      </c>
      <c r="V7" s="19" t="str">
        <f t="shared" si="7"/>
        <v/>
      </c>
      <c r="W7" s="19"/>
      <c r="Y7" s="19" t="str">
        <f>IF(Y6="","",IF(Y6+1&gt;'Répartition H_F'!$H$19,"",Y6+1))</f>
        <v/>
      </c>
      <c r="Z7" s="19" t="str">
        <f>IF(Y7="","",IF('Répartition H_F'!$H$75="",IF('Alternance H_F'!AA6='Répartition H_F'!$H$33,"Mme.",IF('Alternance H_F'!AB6='Répartition H_F'!$H$34,"M.",IF('Alternance H_F'!Z6="M.","Mme.","M."))),IF('Répartition H_F'!$H$75="M.",IF('Répartition H_F'!$H$39='Alternance H_F'!Y7,"M.","Mme."),IF('Répartition H_F'!$H$75="Mme.",IF('Répartition H_F'!$H$39='Alternance H_F'!Y7,"Mme.","M.")))))</f>
        <v/>
      </c>
      <c r="AA7" s="19" t="str">
        <f t="shared" si="8"/>
        <v/>
      </c>
      <c r="AB7" s="19" t="str">
        <f t="shared" si="9"/>
        <v/>
      </c>
      <c r="AC7" s="19"/>
      <c r="AD7" s="44"/>
      <c r="AE7" s="19" t="str">
        <f>IF(AE6="","",IF(AE6+1&gt;'Répartition H_F'!$I$19,"",AE6+1))</f>
        <v/>
      </c>
      <c r="AF7" s="19" t="str">
        <f>IF(AE7="","",IF('Répartition H_F'!$I$75="",IF('Alternance H_F'!AG6='Répartition H_F'!$I$33,"Mme.",IF('Alternance H_F'!AH6='Répartition H_F'!$I$34,"M.",IF('Alternance H_F'!AF6="M.","Mme.","M."))),IF('Répartition H_F'!$I$75="M.",IF('Répartition H_F'!$I$39='Alternance H_F'!AE7,"M.","Mme."),IF('Répartition H_F'!$I$75="Mme.",IF('Répartition H_F'!$I$39='Alternance H_F'!AE7,"Mme.","M.")))))</f>
        <v/>
      </c>
      <c r="AG7" s="19" t="str">
        <f t="shared" si="10"/>
        <v/>
      </c>
      <c r="AH7" s="19" t="str">
        <f t="shared" si="11"/>
        <v/>
      </c>
      <c r="AI7" s="19"/>
    </row>
    <row r="8" spans="1:35" x14ac:dyDescent="0.35">
      <c r="A8" s="19" t="str">
        <f>IF(A7="","",IF(A7+1&gt;'Répartition H_F'!$B$19,"",A7+1))</f>
        <v/>
      </c>
      <c r="B8" s="19" t="str">
        <f>IF(A8="","",IF('Répartition H_F'!$B$75="",IF('Alternance H_F'!C7='Répartition H_F'!$B$33,"Mme.",IF('Alternance H_F'!D7='Répartition H_F'!$B$34,"M.",IF('Alternance H_F'!B7="M.","Mme.","M."))),IF('Répartition H_F'!$B$75="M.",IF('Répartition H_F'!$B$39='Alternance H_F'!A8,"M.","Mme."),IF('Répartition H_F'!$B$75="Mme.",IF('Répartition H_F'!$B$39='Alternance H_F'!A8,"Mme.","M.")))))</f>
        <v/>
      </c>
      <c r="C8" s="19" t="str">
        <f t="shared" si="0"/>
        <v/>
      </c>
      <c r="D8" s="19" t="str">
        <f t="shared" si="1"/>
        <v/>
      </c>
      <c r="E8" s="19"/>
      <c r="F8" s="44"/>
      <c r="G8" s="19" t="str">
        <f>IF(G7="","",IF(G7+1&gt;'Répartition H_F'!$C$19,"",G7+1))</f>
        <v/>
      </c>
      <c r="H8" s="19" t="str">
        <f>IF(G8="","",IF('Répartition H_F'!$C$75="",IF('Alternance H_F'!I7='Répartition H_F'!$C$33,"Mme.",IF('Alternance H_F'!J7='Répartition H_F'!$C$34,"M.",IF('Alternance H_F'!H7="M.","Mme.","M."))),IF('Répartition H_F'!$C$75="M.",IF('Répartition H_F'!$C$39='Alternance H_F'!G8,"M.","Mme."),IF('Répartition H_F'!$C$75="Mme.",IF('Répartition H_F'!$C$39='Alternance H_F'!G8,"Mme.","M.")))))</f>
        <v/>
      </c>
      <c r="I8" s="19" t="str">
        <f t="shared" si="2"/>
        <v/>
      </c>
      <c r="J8" s="19" t="str">
        <f t="shared" si="3"/>
        <v/>
      </c>
      <c r="K8" s="19"/>
      <c r="M8" s="19" t="str">
        <f>IF(M7="","",IF(M7+1&gt;'Répartition H_F'!$E$19,"",M7+1))</f>
        <v/>
      </c>
      <c r="N8" s="19" t="str">
        <f>IF(M8="","",IF('Répartition H_F'!$E$75="",IF('Alternance H_F'!O7='Répartition H_F'!$E$33,"Mme.",IF('Alternance H_F'!P7='Répartition H_F'!$E$34,"M.",IF('Alternance H_F'!N7="M.","Mme.","M."))),IF('Répartition H_F'!$E$75="M.",IF('Répartition H_F'!$E$39='Alternance H_F'!M8,"M.","Mme."),IF('Répartition H_F'!$E$75="Mme.",IF('Répartition H_F'!$E$39='Alternance H_F'!M8,"Mme.","M.")))))</f>
        <v/>
      </c>
      <c r="O8" s="19" t="str">
        <f t="shared" si="4"/>
        <v/>
      </c>
      <c r="P8" s="19" t="str">
        <f t="shared" si="5"/>
        <v/>
      </c>
      <c r="Q8" s="19"/>
      <c r="R8" s="44"/>
      <c r="S8" s="19" t="str">
        <f>IF(S7="","",IF(S7+1&gt;'Répartition H_F'!$F$19,"",S7+1))</f>
        <v/>
      </c>
      <c r="T8" s="19" t="str">
        <f>IF(S8="","",IF('Répartition H_F'!$F$75="",IF('Alternance H_F'!U7='Répartition H_F'!$F$33,"Mme.",IF('Alternance H_F'!V7='Répartition H_F'!$F$34,"M.",IF('Alternance H_F'!T7="M.","Mme.","M."))),IF('Répartition H_F'!$F$75="M.",IF('Répartition H_F'!$F$39='Alternance H_F'!S8,"M.","Mme."),IF('Répartition H_F'!$F$75="Mme.",IF('Répartition H_F'!$F$39='Alternance H_F'!S8,"Mme.","M.")))))</f>
        <v/>
      </c>
      <c r="U8" s="19" t="str">
        <f t="shared" si="6"/>
        <v/>
      </c>
      <c r="V8" s="19" t="str">
        <f t="shared" si="7"/>
        <v/>
      </c>
      <c r="W8" s="19"/>
      <c r="Y8" s="19" t="str">
        <f>IF(Y7="","",IF(Y7+1&gt;'Répartition H_F'!$H$19,"",Y7+1))</f>
        <v/>
      </c>
      <c r="Z8" s="19" t="str">
        <f>IF(Y8="","",IF('Répartition H_F'!$H$75="",IF('Alternance H_F'!AA7='Répartition H_F'!$H$33,"Mme.",IF('Alternance H_F'!AB7='Répartition H_F'!$H$34,"M.",IF('Alternance H_F'!Z7="M.","Mme.","M."))),IF('Répartition H_F'!$H$75="M.",IF('Répartition H_F'!$H$39='Alternance H_F'!Y8,"M.","Mme."),IF('Répartition H_F'!$H$75="Mme.",IF('Répartition H_F'!$H$39='Alternance H_F'!Y8,"Mme.","M.")))))</f>
        <v/>
      </c>
      <c r="AA8" s="19" t="str">
        <f t="shared" si="8"/>
        <v/>
      </c>
      <c r="AB8" s="19" t="str">
        <f t="shared" si="9"/>
        <v/>
      </c>
      <c r="AC8" s="19"/>
      <c r="AD8" s="44"/>
      <c r="AE8" s="19" t="str">
        <f>IF(AE7="","",IF(AE7+1&gt;'Répartition H_F'!$I$19,"",AE7+1))</f>
        <v/>
      </c>
      <c r="AF8" s="19" t="str">
        <f>IF(AE8="","",IF('Répartition H_F'!$I$75="",IF('Alternance H_F'!AG7='Répartition H_F'!$I$33,"Mme.",IF('Alternance H_F'!AH7='Répartition H_F'!$I$34,"M.",IF('Alternance H_F'!AF7="M.","Mme.","M."))),IF('Répartition H_F'!$I$75="M.",IF('Répartition H_F'!$I$39='Alternance H_F'!AE8,"M.","Mme."),IF('Répartition H_F'!$I$75="Mme.",IF('Répartition H_F'!$I$39='Alternance H_F'!AE8,"Mme.","M.")))))</f>
        <v/>
      </c>
      <c r="AG8" s="19" t="str">
        <f t="shared" si="10"/>
        <v/>
      </c>
      <c r="AH8" s="19" t="str">
        <f t="shared" si="11"/>
        <v/>
      </c>
      <c r="AI8" s="19"/>
    </row>
    <row r="9" spans="1:35" x14ac:dyDescent="0.35">
      <c r="A9" s="19" t="str">
        <f>IF(A8="","",IF(A8+1&gt;'Répartition H_F'!$B$19,"",A8+1))</f>
        <v/>
      </c>
      <c r="B9" s="19" t="str">
        <f>IF(A9="","",IF('Répartition H_F'!$B$75="",IF('Alternance H_F'!C8='Répartition H_F'!$B$33,"Mme.",IF('Alternance H_F'!D8='Répartition H_F'!$B$34,"M.",IF('Alternance H_F'!B8="M.","Mme.","M."))),IF('Répartition H_F'!$B$75="M.",IF('Répartition H_F'!$B$39='Alternance H_F'!A9,"M.","Mme."),IF('Répartition H_F'!$B$75="Mme.",IF('Répartition H_F'!$B$39='Alternance H_F'!A9,"Mme.","M.")))))</f>
        <v/>
      </c>
      <c r="C9" s="19" t="str">
        <f t="shared" si="0"/>
        <v/>
      </c>
      <c r="D9" s="19" t="str">
        <f t="shared" si="1"/>
        <v/>
      </c>
      <c r="E9" s="19"/>
      <c r="F9" s="44"/>
      <c r="G9" s="19" t="str">
        <f>IF(G8="","",IF(G8+1&gt;'Répartition H_F'!$C$19,"",G8+1))</f>
        <v/>
      </c>
      <c r="H9" s="19" t="str">
        <f>IF(G9="","",IF('Répartition H_F'!$C$75="",IF('Alternance H_F'!I8='Répartition H_F'!$C$33,"Mme.",IF('Alternance H_F'!J8='Répartition H_F'!$C$34,"M.",IF('Alternance H_F'!H8="M.","Mme.","M."))),IF('Répartition H_F'!$C$75="M.",IF('Répartition H_F'!$C$39='Alternance H_F'!G9,"M.","Mme."),IF('Répartition H_F'!$C$75="Mme.",IF('Répartition H_F'!$C$39='Alternance H_F'!G9,"Mme.","M.")))))</f>
        <v/>
      </c>
      <c r="I9" s="19" t="str">
        <f t="shared" si="2"/>
        <v/>
      </c>
      <c r="J9" s="19" t="str">
        <f t="shared" si="3"/>
        <v/>
      </c>
      <c r="K9" s="19"/>
      <c r="M9" s="19" t="str">
        <f>IF(M8="","",IF(M8+1&gt;'Répartition H_F'!$E$19,"",M8+1))</f>
        <v/>
      </c>
      <c r="N9" s="19" t="str">
        <f>IF(M9="","",IF('Répartition H_F'!$E$75="",IF('Alternance H_F'!O8='Répartition H_F'!$E$33,"Mme.",IF('Alternance H_F'!P8='Répartition H_F'!$E$34,"M.",IF('Alternance H_F'!N8="M.","Mme.","M."))),IF('Répartition H_F'!$E$75="M.",IF('Répartition H_F'!$E$39='Alternance H_F'!M9,"M.","Mme."),IF('Répartition H_F'!$E$75="Mme.",IF('Répartition H_F'!$E$39='Alternance H_F'!M9,"Mme.","M.")))))</f>
        <v/>
      </c>
      <c r="O9" s="19" t="str">
        <f t="shared" si="4"/>
        <v/>
      </c>
      <c r="P9" s="19" t="str">
        <f t="shared" si="5"/>
        <v/>
      </c>
      <c r="Q9" s="19"/>
      <c r="R9" s="44"/>
      <c r="S9" s="19" t="str">
        <f>IF(S8="","",IF(S8+1&gt;'Répartition H_F'!$F$19,"",S8+1))</f>
        <v/>
      </c>
      <c r="T9" s="19" t="str">
        <f>IF(S9="","",IF('Répartition H_F'!$F$75="",IF('Alternance H_F'!U8='Répartition H_F'!$F$33,"Mme.",IF('Alternance H_F'!V8='Répartition H_F'!$F$34,"M.",IF('Alternance H_F'!T8="M.","Mme.","M."))),IF('Répartition H_F'!$F$75="M.",IF('Répartition H_F'!$F$39='Alternance H_F'!S9,"M.","Mme."),IF('Répartition H_F'!$F$75="Mme.",IF('Répartition H_F'!$F$39='Alternance H_F'!S9,"Mme.","M.")))))</f>
        <v/>
      </c>
      <c r="U9" s="19" t="str">
        <f t="shared" si="6"/>
        <v/>
      </c>
      <c r="V9" s="19" t="str">
        <f t="shared" si="7"/>
        <v/>
      </c>
      <c r="W9" s="19"/>
      <c r="Y9" s="19" t="str">
        <f>IF(Y8="","",IF(Y8+1&gt;'Répartition H_F'!$H$19,"",Y8+1))</f>
        <v/>
      </c>
      <c r="Z9" s="19" t="str">
        <f>IF(Y9="","",IF('Répartition H_F'!$H$75="",IF('Alternance H_F'!AA8='Répartition H_F'!$H$33,"Mme.",IF('Alternance H_F'!AB8='Répartition H_F'!$H$34,"M.",IF('Alternance H_F'!Z8="M.","Mme.","M."))),IF('Répartition H_F'!$H$75="M.",IF('Répartition H_F'!$H$39='Alternance H_F'!Y9,"M.","Mme."),IF('Répartition H_F'!$H$75="Mme.",IF('Répartition H_F'!$H$39='Alternance H_F'!Y9,"Mme.","M.")))))</f>
        <v/>
      </c>
      <c r="AA9" s="19" t="str">
        <f t="shared" si="8"/>
        <v/>
      </c>
      <c r="AB9" s="19" t="str">
        <f t="shared" si="9"/>
        <v/>
      </c>
      <c r="AC9" s="19"/>
      <c r="AD9" s="44"/>
      <c r="AE9" s="19" t="str">
        <f>IF(AE8="","",IF(AE8+1&gt;'Répartition H_F'!$I$19,"",AE8+1))</f>
        <v/>
      </c>
      <c r="AF9" s="19" t="str">
        <f>IF(AE9="","",IF('Répartition H_F'!$I$75="",IF('Alternance H_F'!AG8='Répartition H_F'!$I$33,"Mme.",IF('Alternance H_F'!AH8='Répartition H_F'!$I$34,"M.",IF('Alternance H_F'!AF8="M.","Mme.","M."))),IF('Répartition H_F'!$I$75="M.",IF('Répartition H_F'!$I$39='Alternance H_F'!AE9,"M.","Mme."),IF('Répartition H_F'!$I$75="Mme.",IF('Répartition H_F'!$I$39='Alternance H_F'!AE9,"Mme.","M.")))))</f>
        <v/>
      </c>
      <c r="AG9" s="19" t="str">
        <f t="shared" si="10"/>
        <v/>
      </c>
      <c r="AH9" s="19" t="str">
        <f t="shared" si="11"/>
        <v/>
      </c>
      <c r="AI9" s="19"/>
    </row>
    <row r="10" spans="1:35" x14ac:dyDescent="0.35">
      <c r="A10" s="19" t="str">
        <f>IF(A9="","",IF(A9+1&gt;'Répartition H_F'!$B$19,"",A9+1))</f>
        <v/>
      </c>
      <c r="B10" s="19" t="str">
        <f>IF(A10="","",IF('Répartition H_F'!$B$75="",IF('Alternance H_F'!C9='Répartition H_F'!$B$33,"Mme.",IF('Alternance H_F'!D9='Répartition H_F'!$B$34,"M.",IF('Alternance H_F'!B9="M.","Mme.","M."))),IF('Répartition H_F'!$B$75="M.",IF('Répartition H_F'!$B$39='Alternance H_F'!A10,"M.","Mme."),IF('Répartition H_F'!$B$75="Mme.",IF('Répartition H_F'!$B$39='Alternance H_F'!A10,"Mme.","M.")))))</f>
        <v/>
      </c>
      <c r="C10" s="19" t="str">
        <f t="shared" si="0"/>
        <v/>
      </c>
      <c r="D10" s="19" t="str">
        <f t="shared" si="1"/>
        <v/>
      </c>
      <c r="E10" s="19"/>
      <c r="F10" s="44"/>
      <c r="G10" s="19" t="str">
        <f>IF(G9="","",IF(G9+1&gt;'Répartition H_F'!$C$19,"",G9+1))</f>
        <v/>
      </c>
      <c r="H10" s="19" t="str">
        <f>IF(G10="","",IF('Répartition H_F'!$C$75="",IF('Alternance H_F'!I9='Répartition H_F'!$C$33,"Mme.",IF('Alternance H_F'!J9='Répartition H_F'!$C$34,"M.",IF('Alternance H_F'!H9="M.","Mme.","M."))),IF('Répartition H_F'!$C$75="M.",IF('Répartition H_F'!$C$39='Alternance H_F'!G10,"M.","Mme."),IF('Répartition H_F'!$C$75="Mme.",IF('Répartition H_F'!$C$39='Alternance H_F'!G10,"Mme.","M.")))))</f>
        <v/>
      </c>
      <c r="I10" s="19" t="str">
        <f t="shared" si="2"/>
        <v/>
      </c>
      <c r="J10" s="19" t="str">
        <f t="shared" si="3"/>
        <v/>
      </c>
      <c r="K10" s="19"/>
      <c r="M10" s="19" t="str">
        <f>IF(M9="","",IF(M9+1&gt;'Répartition H_F'!$E$19,"",M9+1))</f>
        <v/>
      </c>
      <c r="N10" s="19" t="str">
        <f>IF(M10="","",IF('Répartition H_F'!$E$75="",IF('Alternance H_F'!O9='Répartition H_F'!$E$33,"Mme.",IF('Alternance H_F'!P9='Répartition H_F'!$E$34,"M.",IF('Alternance H_F'!N9="M.","Mme.","M."))),IF('Répartition H_F'!$E$75="M.",IF('Répartition H_F'!$E$39='Alternance H_F'!M10,"M.","Mme."),IF('Répartition H_F'!$E$75="Mme.",IF('Répartition H_F'!$E$39='Alternance H_F'!M10,"Mme.","M.")))))</f>
        <v/>
      </c>
      <c r="O10" s="19" t="str">
        <f t="shared" si="4"/>
        <v/>
      </c>
      <c r="P10" s="19" t="str">
        <f t="shared" si="5"/>
        <v/>
      </c>
      <c r="Q10" s="19"/>
      <c r="R10" s="44"/>
      <c r="S10" s="19" t="str">
        <f>IF(S9="","",IF(S9+1&gt;'Répartition H_F'!$F$19,"",S9+1))</f>
        <v/>
      </c>
      <c r="T10" s="19" t="str">
        <f>IF(S10="","",IF('Répartition H_F'!$F$75="",IF('Alternance H_F'!U9='Répartition H_F'!$F$33,"Mme.",IF('Alternance H_F'!V9='Répartition H_F'!$F$34,"M.",IF('Alternance H_F'!T9="M.","Mme.","M."))),IF('Répartition H_F'!$F$75="M.",IF('Répartition H_F'!$F$39='Alternance H_F'!S10,"M.","Mme."),IF('Répartition H_F'!$F$75="Mme.",IF('Répartition H_F'!$F$39='Alternance H_F'!S10,"Mme.","M.")))))</f>
        <v/>
      </c>
      <c r="U10" s="19" t="str">
        <f t="shared" si="6"/>
        <v/>
      </c>
      <c r="V10" s="19" t="str">
        <f t="shared" si="7"/>
        <v/>
      </c>
      <c r="W10" s="19"/>
      <c r="Y10" s="19" t="str">
        <f>IF(Y9="","",IF(Y9+1&gt;'Répartition H_F'!$H$19,"",Y9+1))</f>
        <v/>
      </c>
      <c r="Z10" s="19" t="str">
        <f>IF(Y10="","",IF('Répartition H_F'!$H$75="",IF('Alternance H_F'!AA9='Répartition H_F'!$H$33,"Mme.",IF('Alternance H_F'!AB9='Répartition H_F'!$H$34,"M.",IF('Alternance H_F'!Z9="M.","Mme.","M."))),IF('Répartition H_F'!$H$75="M.",IF('Répartition H_F'!$H$39='Alternance H_F'!Y10,"M.","Mme."),IF('Répartition H_F'!$H$75="Mme.",IF('Répartition H_F'!$H$39='Alternance H_F'!Y10,"Mme.","M.")))))</f>
        <v/>
      </c>
      <c r="AA10" s="19" t="str">
        <f t="shared" si="8"/>
        <v/>
      </c>
      <c r="AB10" s="19" t="str">
        <f t="shared" si="9"/>
        <v/>
      </c>
      <c r="AC10" s="19"/>
      <c r="AD10" s="44"/>
      <c r="AE10" s="19" t="str">
        <f>IF(AE9="","",IF(AE9+1&gt;'Répartition H_F'!$I$19,"",AE9+1))</f>
        <v/>
      </c>
      <c r="AF10" s="19" t="str">
        <f>IF(AE10="","",IF('Répartition H_F'!$I$75="",IF('Alternance H_F'!AG9='Répartition H_F'!$I$33,"Mme.",IF('Alternance H_F'!AH9='Répartition H_F'!$I$34,"M.",IF('Alternance H_F'!AF9="M.","Mme.","M."))),IF('Répartition H_F'!$I$75="M.",IF('Répartition H_F'!$I$39='Alternance H_F'!AE10,"M.","Mme."),IF('Répartition H_F'!$I$75="Mme.",IF('Répartition H_F'!$I$39='Alternance H_F'!AE10,"Mme.","M.")))))</f>
        <v/>
      </c>
      <c r="AG10" s="19" t="str">
        <f t="shared" si="10"/>
        <v/>
      </c>
      <c r="AH10" s="19" t="str">
        <f t="shared" si="11"/>
        <v/>
      </c>
      <c r="AI10" s="19"/>
    </row>
    <row r="11" spans="1:35" x14ac:dyDescent="0.35">
      <c r="A11" s="19" t="str">
        <f>IF(A10="","",IF(A10+1&gt;'Répartition H_F'!$B$19,"",A10+1))</f>
        <v/>
      </c>
      <c r="B11" s="19" t="str">
        <f>IF(A11="","",IF('Répartition H_F'!$B$75="",IF('Alternance H_F'!C10='Répartition H_F'!$B$33,"Mme.",IF('Alternance H_F'!D10='Répartition H_F'!$B$34,"M.",IF('Alternance H_F'!B10="M.","Mme.","M."))),IF('Répartition H_F'!$B$75="M.",IF('Répartition H_F'!$B$39='Alternance H_F'!A11,"M.","Mme."),IF('Répartition H_F'!$B$75="Mme.",IF('Répartition H_F'!$B$39='Alternance H_F'!A11,"Mme.","M.")))))</f>
        <v/>
      </c>
      <c r="C11" s="19" t="str">
        <f t="shared" si="0"/>
        <v/>
      </c>
      <c r="D11" s="19" t="str">
        <f t="shared" si="1"/>
        <v/>
      </c>
      <c r="E11" s="19"/>
      <c r="F11" s="44"/>
      <c r="G11" s="19" t="str">
        <f>IF(G10="","",IF(G10+1&gt;'Répartition H_F'!$C$19,"",G10+1))</f>
        <v/>
      </c>
      <c r="H11" s="19" t="str">
        <f>IF(G11="","",IF('Répartition H_F'!$C$75="",IF('Alternance H_F'!I10='Répartition H_F'!$C$33,"Mme.",IF('Alternance H_F'!J10='Répartition H_F'!$C$34,"M.",IF('Alternance H_F'!H10="M.","Mme.","M."))),IF('Répartition H_F'!$C$75="M.",IF('Répartition H_F'!$C$39='Alternance H_F'!G11,"M.","Mme."),IF('Répartition H_F'!$C$75="Mme.",IF('Répartition H_F'!$C$39='Alternance H_F'!G11,"Mme.","M.")))))</f>
        <v/>
      </c>
      <c r="I11" s="19" t="str">
        <f t="shared" si="2"/>
        <v/>
      </c>
      <c r="J11" s="19" t="str">
        <f t="shared" si="3"/>
        <v/>
      </c>
      <c r="K11" s="19"/>
      <c r="M11" s="19" t="str">
        <f>IF(M10="","",IF(M10+1&gt;'Répartition H_F'!$E$19,"",M10+1))</f>
        <v/>
      </c>
      <c r="N11" s="19" t="str">
        <f>IF(M11="","",IF('Répartition H_F'!$E$75="",IF('Alternance H_F'!O10='Répartition H_F'!$E$33,"Mme.",IF('Alternance H_F'!P10='Répartition H_F'!$E$34,"M.",IF('Alternance H_F'!N10="M.","Mme.","M."))),IF('Répartition H_F'!$E$75="M.",IF('Répartition H_F'!$E$39='Alternance H_F'!M11,"M.","Mme."),IF('Répartition H_F'!$E$75="Mme.",IF('Répartition H_F'!$E$39='Alternance H_F'!M11,"Mme.","M.")))))</f>
        <v/>
      </c>
      <c r="O11" s="19" t="str">
        <f t="shared" si="4"/>
        <v/>
      </c>
      <c r="P11" s="19" t="str">
        <f t="shared" si="5"/>
        <v/>
      </c>
      <c r="Q11" s="19"/>
      <c r="R11" s="44"/>
      <c r="S11" s="19" t="str">
        <f>IF(S10="","",IF(S10+1&gt;'Répartition H_F'!$F$19,"",S10+1))</f>
        <v/>
      </c>
      <c r="T11" s="19" t="str">
        <f>IF(S11="","",IF('Répartition H_F'!$F$75="",IF('Alternance H_F'!U10='Répartition H_F'!$F$33,"Mme.",IF('Alternance H_F'!V10='Répartition H_F'!$F$34,"M.",IF('Alternance H_F'!T10="M.","Mme.","M."))),IF('Répartition H_F'!$F$75="M.",IF('Répartition H_F'!$F$39='Alternance H_F'!S11,"M.","Mme."),IF('Répartition H_F'!$F$75="Mme.",IF('Répartition H_F'!$F$39='Alternance H_F'!S11,"Mme.","M.")))))</f>
        <v/>
      </c>
      <c r="U11" s="19" t="str">
        <f t="shared" si="6"/>
        <v/>
      </c>
      <c r="V11" s="19" t="str">
        <f t="shared" si="7"/>
        <v/>
      </c>
      <c r="W11" s="19"/>
      <c r="Y11" s="19" t="str">
        <f>IF(Y10="","",IF(Y10+1&gt;'Répartition H_F'!$H$19,"",Y10+1))</f>
        <v/>
      </c>
      <c r="Z11" s="19" t="str">
        <f>IF(Y11="","",IF('Répartition H_F'!$H$75="",IF('Alternance H_F'!AA10='Répartition H_F'!$H$33,"Mme.",IF('Alternance H_F'!AB10='Répartition H_F'!$H$34,"M.",IF('Alternance H_F'!Z10="M.","Mme.","M."))),IF('Répartition H_F'!$H$75="M.",IF('Répartition H_F'!$H$39='Alternance H_F'!Y11,"M.","Mme."),IF('Répartition H_F'!$H$75="Mme.",IF('Répartition H_F'!$H$39='Alternance H_F'!Y11,"Mme.","M.")))))</f>
        <v/>
      </c>
      <c r="AA11" s="19" t="str">
        <f t="shared" si="8"/>
        <v/>
      </c>
      <c r="AB11" s="19" t="str">
        <f t="shared" si="9"/>
        <v/>
      </c>
      <c r="AC11" s="19"/>
      <c r="AD11" s="44"/>
      <c r="AE11" s="19" t="str">
        <f>IF(AE10="","",IF(AE10+1&gt;'Répartition H_F'!$I$19,"",AE10+1))</f>
        <v/>
      </c>
      <c r="AF11" s="19" t="str">
        <f>IF(AE11="","",IF('Répartition H_F'!$I$75="",IF('Alternance H_F'!AG10='Répartition H_F'!$I$33,"Mme.",IF('Alternance H_F'!AH10='Répartition H_F'!$I$34,"M.",IF('Alternance H_F'!AF10="M.","Mme.","M."))),IF('Répartition H_F'!$I$75="M.",IF('Répartition H_F'!$I$39='Alternance H_F'!AE11,"M.","Mme."),IF('Répartition H_F'!$I$75="Mme.",IF('Répartition H_F'!$I$39='Alternance H_F'!AE11,"Mme.","M.")))))</f>
        <v/>
      </c>
      <c r="AG11" s="19" t="str">
        <f t="shared" si="10"/>
        <v/>
      </c>
      <c r="AH11" s="19" t="str">
        <f t="shared" si="11"/>
        <v/>
      </c>
      <c r="AI11" s="19"/>
    </row>
    <row r="12" spans="1:35" x14ac:dyDescent="0.35">
      <c r="A12" s="19" t="str">
        <f>IF(A11="","",IF(A11+1&gt;'Répartition H_F'!$B$19,"",A11+1))</f>
        <v/>
      </c>
      <c r="B12" s="19" t="str">
        <f>IF(A12="","",IF('Répartition H_F'!$B$75="",IF('Alternance H_F'!C11='Répartition H_F'!$B$33,"Mme.",IF('Alternance H_F'!D11='Répartition H_F'!$B$34,"M.",IF('Alternance H_F'!B11="M.","Mme.","M."))),IF('Répartition H_F'!$B$75="M.",IF('Répartition H_F'!$B$39='Alternance H_F'!A12,"M.","Mme."),IF('Répartition H_F'!$B$75="Mme.",IF('Répartition H_F'!$B$39='Alternance H_F'!A12,"Mme.","M.")))))</f>
        <v/>
      </c>
      <c r="C12" s="19" t="str">
        <f t="shared" si="0"/>
        <v/>
      </c>
      <c r="D12" s="19" t="str">
        <f t="shared" si="1"/>
        <v/>
      </c>
      <c r="E12" s="19"/>
      <c r="F12" s="44"/>
      <c r="G12" s="19" t="str">
        <f>IF(G11="","",IF(G11+1&gt;'Répartition H_F'!$C$19,"",G11+1))</f>
        <v/>
      </c>
      <c r="H12" s="19" t="str">
        <f>IF(G12="","",IF('Répartition H_F'!$C$75="",IF('Alternance H_F'!I11='Répartition H_F'!$C$33,"Mme.",IF('Alternance H_F'!J11='Répartition H_F'!$C$34,"M.",IF('Alternance H_F'!H11="M.","Mme.","M."))),IF('Répartition H_F'!$C$75="M.",IF('Répartition H_F'!$C$39='Alternance H_F'!G12,"M.","Mme."),IF('Répartition H_F'!$C$75="Mme.",IF('Répartition H_F'!$C$39='Alternance H_F'!G12,"Mme.","M.")))))</f>
        <v/>
      </c>
      <c r="I12" s="19" t="str">
        <f t="shared" si="2"/>
        <v/>
      </c>
      <c r="J12" s="19" t="str">
        <f t="shared" si="3"/>
        <v/>
      </c>
      <c r="K12" s="19"/>
      <c r="M12" s="19" t="str">
        <f>IF(M11="","",IF(M11+1&gt;'Répartition H_F'!$E$19,"",M11+1))</f>
        <v/>
      </c>
      <c r="N12" s="19" t="str">
        <f>IF(M12="","",IF('Répartition H_F'!$E$75="",IF('Alternance H_F'!O11='Répartition H_F'!$E$33,"Mme.",IF('Alternance H_F'!P11='Répartition H_F'!$E$34,"M.",IF('Alternance H_F'!N11="M.","Mme.","M."))),IF('Répartition H_F'!$E$75="M.",IF('Répartition H_F'!$E$39='Alternance H_F'!M12,"M.","Mme."),IF('Répartition H_F'!$E$75="Mme.",IF('Répartition H_F'!$E$39='Alternance H_F'!M12,"Mme.","M.")))))</f>
        <v/>
      </c>
      <c r="O12" s="19" t="str">
        <f t="shared" si="4"/>
        <v/>
      </c>
      <c r="P12" s="19" t="str">
        <f t="shared" si="5"/>
        <v/>
      </c>
      <c r="Q12" s="19"/>
      <c r="R12" s="44"/>
      <c r="S12" s="19" t="str">
        <f>IF(S11="","",IF(S11+1&gt;'Répartition H_F'!$F$19,"",S11+1))</f>
        <v/>
      </c>
      <c r="T12" s="19" t="str">
        <f>IF(S12="","",IF('Répartition H_F'!$F$75="",IF('Alternance H_F'!U11='Répartition H_F'!$F$33,"Mme.",IF('Alternance H_F'!V11='Répartition H_F'!$F$34,"M.",IF('Alternance H_F'!T11="M.","Mme.","M."))),IF('Répartition H_F'!$F$75="M.",IF('Répartition H_F'!$F$39='Alternance H_F'!S12,"M.","Mme."),IF('Répartition H_F'!$F$75="Mme.",IF('Répartition H_F'!$F$39='Alternance H_F'!S12,"Mme.","M.")))))</f>
        <v/>
      </c>
      <c r="U12" s="19" t="str">
        <f t="shared" si="6"/>
        <v/>
      </c>
      <c r="V12" s="19" t="str">
        <f t="shared" si="7"/>
        <v/>
      </c>
      <c r="W12" s="19"/>
      <c r="Y12" s="19" t="str">
        <f>IF(Y11="","",IF(Y11+1&gt;'Répartition H_F'!$H$19,"",Y11+1))</f>
        <v/>
      </c>
      <c r="Z12" s="19" t="str">
        <f>IF(Y12="","",IF('Répartition H_F'!$H$75="",IF('Alternance H_F'!AA11='Répartition H_F'!$H$33,"Mme.",IF('Alternance H_F'!AB11='Répartition H_F'!$H$34,"M.",IF('Alternance H_F'!Z11="M.","Mme.","M."))),IF('Répartition H_F'!$H$75="M.",IF('Répartition H_F'!$H$39='Alternance H_F'!Y12,"M.","Mme."),IF('Répartition H_F'!$H$75="Mme.",IF('Répartition H_F'!$H$39='Alternance H_F'!Y12,"Mme.","M.")))))</f>
        <v/>
      </c>
      <c r="AA12" s="19" t="str">
        <f t="shared" si="8"/>
        <v/>
      </c>
      <c r="AB12" s="19" t="str">
        <f t="shared" si="9"/>
        <v/>
      </c>
      <c r="AC12" s="19"/>
      <c r="AD12" s="44"/>
      <c r="AE12" s="19" t="str">
        <f>IF(AE11="","",IF(AE11+1&gt;'Répartition H_F'!$I$19,"",AE11+1))</f>
        <v/>
      </c>
      <c r="AF12" s="19" t="str">
        <f>IF(AE12="","",IF('Répartition H_F'!$I$75="",IF('Alternance H_F'!AG11='Répartition H_F'!$I$33,"Mme.",IF('Alternance H_F'!AH11='Répartition H_F'!$I$34,"M.",IF('Alternance H_F'!AF11="M.","Mme.","M."))),IF('Répartition H_F'!$I$75="M.",IF('Répartition H_F'!$I$39='Alternance H_F'!AE12,"M.","Mme."),IF('Répartition H_F'!$I$75="Mme.",IF('Répartition H_F'!$I$39='Alternance H_F'!AE12,"Mme.","M.")))))</f>
        <v/>
      </c>
      <c r="AG12" s="19" t="str">
        <f t="shared" si="10"/>
        <v/>
      </c>
      <c r="AH12" s="19" t="str">
        <f t="shared" si="11"/>
        <v/>
      </c>
      <c r="AI12" s="19"/>
    </row>
    <row r="13" spans="1:35" x14ac:dyDescent="0.35">
      <c r="A13" s="19" t="str">
        <f>IF(A12="","",IF(A12+1&gt;'Répartition H_F'!$B$19,"",A12+1))</f>
        <v/>
      </c>
      <c r="B13" s="19" t="str">
        <f>IF(A13="","",IF('Répartition H_F'!$B$75="",IF('Alternance H_F'!C12='Répartition H_F'!$B$33,"Mme.",IF('Alternance H_F'!D12='Répartition H_F'!$B$34,"M.",IF('Alternance H_F'!B12="M.","Mme.","M."))),IF('Répartition H_F'!$B$75="M.",IF('Répartition H_F'!$B$39='Alternance H_F'!A13,"M.","Mme."),IF('Répartition H_F'!$B$75="Mme.",IF('Répartition H_F'!$B$39='Alternance H_F'!A13,"Mme.","M.")))))</f>
        <v/>
      </c>
      <c r="C13" s="19" t="str">
        <f t="shared" si="0"/>
        <v/>
      </c>
      <c r="D13" s="19" t="str">
        <f t="shared" si="1"/>
        <v/>
      </c>
      <c r="E13" s="19"/>
      <c r="F13" s="44"/>
      <c r="G13" s="19" t="str">
        <f>IF(G12="","",IF(G12+1&gt;'Répartition H_F'!$C$19,"",G12+1))</f>
        <v/>
      </c>
      <c r="H13" s="19" t="str">
        <f>IF(G13="","",IF('Répartition H_F'!$C$75="",IF('Alternance H_F'!I12='Répartition H_F'!$C$33,"Mme.",IF('Alternance H_F'!J12='Répartition H_F'!$C$34,"M.",IF('Alternance H_F'!H12="M.","Mme.","M."))),IF('Répartition H_F'!$C$75="M.",IF('Répartition H_F'!$C$39='Alternance H_F'!G13,"M.","Mme."),IF('Répartition H_F'!$C$75="Mme.",IF('Répartition H_F'!$C$39='Alternance H_F'!G13,"Mme.","M.")))))</f>
        <v/>
      </c>
      <c r="I13" s="19" t="str">
        <f t="shared" si="2"/>
        <v/>
      </c>
      <c r="J13" s="19" t="str">
        <f t="shared" si="3"/>
        <v/>
      </c>
      <c r="K13" s="19"/>
      <c r="M13" s="19" t="str">
        <f>IF(M12="","",IF(M12+1&gt;'Répartition H_F'!$E$19,"",M12+1))</f>
        <v/>
      </c>
      <c r="N13" s="19" t="str">
        <f>IF(M13="","",IF('Répartition H_F'!$E$75="",IF('Alternance H_F'!O12='Répartition H_F'!$E$33,"Mme.",IF('Alternance H_F'!P12='Répartition H_F'!$E$34,"M.",IF('Alternance H_F'!N12="M.","Mme.","M."))),IF('Répartition H_F'!$E$75="M.",IF('Répartition H_F'!$E$39='Alternance H_F'!M13,"M.","Mme."),IF('Répartition H_F'!$E$75="Mme.",IF('Répartition H_F'!$E$39='Alternance H_F'!M13,"Mme.","M.")))))</f>
        <v/>
      </c>
      <c r="O13" s="19" t="str">
        <f t="shared" si="4"/>
        <v/>
      </c>
      <c r="P13" s="19" t="str">
        <f t="shared" si="5"/>
        <v/>
      </c>
      <c r="Q13" s="19"/>
      <c r="R13" s="44"/>
      <c r="S13" s="19" t="str">
        <f>IF(S12="","",IF(S12+1&gt;'Répartition H_F'!$F$19,"",S12+1))</f>
        <v/>
      </c>
      <c r="T13" s="19" t="str">
        <f>IF(S13="","",IF('Répartition H_F'!$F$75="",IF('Alternance H_F'!U12='Répartition H_F'!$F$33,"Mme.",IF('Alternance H_F'!V12='Répartition H_F'!$F$34,"M.",IF('Alternance H_F'!T12="M.","Mme.","M."))),IF('Répartition H_F'!$F$75="M.",IF('Répartition H_F'!$F$39='Alternance H_F'!S13,"M.","Mme."),IF('Répartition H_F'!$F$75="Mme.",IF('Répartition H_F'!$F$39='Alternance H_F'!S13,"Mme.","M.")))))</f>
        <v/>
      </c>
      <c r="U13" s="19" t="str">
        <f t="shared" si="6"/>
        <v/>
      </c>
      <c r="V13" s="19" t="str">
        <f t="shared" si="7"/>
        <v/>
      </c>
      <c r="W13" s="19"/>
      <c r="Y13" s="19" t="str">
        <f>IF(Y12="","",IF(Y12+1&gt;'Répartition H_F'!$H$19,"",Y12+1))</f>
        <v/>
      </c>
      <c r="Z13" s="19" t="str">
        <f>IF(Y13="","",IF('Répartition H_F'!$H$75="",IF('Alternance H_F'!AA12='Répartition H_F'!$H$33,"Mme.",IF('Alternance H_F'!AB12='Répartition H_F'!$H$34,"M.",IF('Alternance H_F'!Z12="M.","Mme.","M."))),IF('Répartition H_F'!$H$75="M.",IF('Répartition H_F'!$H$39='Alternance H_F'!Y13,"M.","Mme."),IF('Répartition H_F'!$H$75="Mme.",IF('Répartition H_F'!$H$39='Alternance H_F'!Y13,"Mme.","M.")))))</f>
        <v/>
      </c>
      <c r="AA13" s="19" t="str">
        <f t="shared" si="8"/>
        <v/>
      </c>
      <c r="AB13" s="19" t="str">
        <f t="shared" si="9"/>
        <v/>
      </c>
      <c r="AC13" s="19"/>
      <c r="AD13" s="44"/>
      <c r="AE13" s="19" t="str">
        <f>IF(AE12="","",IF(AE12+1&gt;'Répartition H_F'!$I$19,"",AE12+1))</f>
        <v/>
      </c>
      <c r="AF13" s="19" t="str">
        <f>IF(AE13="","",IF('Répartition H_F'!$I$75="",IF('Alternance H_F'!AG12='Répartition H_F'!$I$33,"Mme.",IF('Alternance H_F'!AH12='Répartition H_F'!$I$34,"M.",IF('Alternance H_F'!AF12="M.","Mme.","M."))),IF('Répartition H_F'!$I$75="M.",IF('Répartition H_F'!$I$39='Alternance H_F'!AE13,"M.","Mme."),IF('Répartition H_F'!$I$75="Mme.",IF('Répartition H_F'!$I$39='Alternance H_F'!AE13,"Mme.","M.")))))</f>
        <v/>
      </c>
      <c r="AG13" s="19" t="str">
        <f t="shared" si="10"/>
        <v/>
      </c>
      <c r="AH13" s="19" t="str">
        <f t="shared" si="11"/>
        <v/>
      </c>
      <c r="AI13" s="19"/>
    </row>
    <row r="14" spans="1:35" x14ac:dyDescent="0.35">
      <c r="A14" s="19" t="str">
        <f>IF(A13="","",IF(A13+1&gt;'Répartition H_F'!$B$19,"",A13+1))</f>
        <v/>
      </c>
      <c r="B14" s="19" t="str">
        <f>IF(A14="","",IF('Répartition H_F'!$B$75="",IF('Alternance H_F'!C13='Répartition H_F'!$B$33,"Mme.",IF('Alternance H_F'!D13='Répartition H_F'!$B$34,"M.",IF('Alternance H_F'!B13="M.","Mme.","M."))),IF('Répartition H_F'!$B$75="M.",IF('Répartition H_F'!$B$39='Alternance H_F'!A14,"M.","Mme."),IF('Répartition H_F'!$B$75="Mme.",IF('Répartition H_F'!$B$39='Alternance H_F'!A14,"Mme.","M.")))))</f>
        <v/>
      </c>
      <c r="C14" s="19" t="str">
        <f t="shared" si="0"/>
        <v/>
      </c>
      <c r="D14" s="19" t="str">
        <f t="shared" si="1"/>
        <v/>
      </c>
      <c r="E14" s="19"/>
      <c r="F14" s="44"/>
      <c r="G14" s="19" t="str">
        <f>IF(G13="","",IF(G13+1&gt;'Répartition H_F'!$C$19,"",G13+1))</f>
        <v/>
      </c>
      <c r="H14" s="19" t="str">
        <f>IF(G14="","",IF('Répartition H_F'!$C$75="",IF('Alternance H_F'!I13='Répartition H_F'!$C$33,"Mme.",IF('Alternance H_F'!J13='Répartition H_F'!$C$34,"M.",IF('Alternance H_F'!H13="M.","Mme.","M."))),IF('Répartition H_F'!$C$75="M.",IF('Répartition H_F'!$C$39='Alternance H_F'!G14,"M.","Mme."),IF('Répartition H_F'!$C$75="Mme.",IF('Répartition H_F'!$C$39='Alternance H_F'!G14,"Mme.","M.")))))</f>
        <v/>
      </c>
      <c r="I14" s="19" t="str">
        <f t="shared" si="2"/>
        <v/>
      </c>
      <c r="J14" s="19" t="str">
        <f t="shared" si="3"/>
        <v/>
      </c>
      <c r="K14" s="19"/>
      <c r="M14" s="19" t="str">
        <f>IF(M13="","",IF(M13+1&gt;'Répartition H_F'!$E$19,"",M13+1))</f>
        <v/>
      </c>
      <c r="N14" s="19" t="str">
        <f>IF(M14="","",IF('Répartition H_F'!$E$75="",IF('Alternance H_F'!O13='Répartition H_F'!$E$33,"Mme.",IF('Alternance H_F'!P13='Répartition H_F'!$E$34,"M.",IF('Alternance H_F'!N13="M.","Mme.","M."))),IF('Répartition H_F'!$E$75="M.",IF('Répartition H_F'!$E$39='Alternance H_F'!M14,"M.","Mme."),IF('Répartition H_F'!$E$75="Mme.",IF('Répartition H_F'!$E$39='Alternance H_F'!M14,"Mme.","M.")))))</f>
        <v/>
      </c>
      <c r="O14" s="19" t="str">
        <f t="shared" si="4"/>
        <v/>
      </c>
      <c r="P14" s="19" t="str">
        <f t="shared" si="5"/>
        <v/>
      </c>
      <c r="Q14" s="19"/>
      <c r="R14" s="44"/>
      <c r="S14" s="19" t="str">
        <f>IF(S13="","",IF(S13+1&gt;'Répartition H_F'!$F$19,"",S13+1))</f>
        <v/>
      </c>
      <c r="T14" s="19" t="str">
        <f>IF(S14="","",IF('Répartition H_F'!$F$75="",IF('Alternance H_F'!U13='Répartition H_F'!$F$33,"Mme.",IF('Alternance H_F'!V13='Répartition H_F'!$F$34,"M.",IF('Alternance H_F'!T13="M.","Mme.","M."))),IF('Répartition H_F'!$F$75="M.",IF('Répartition H_F'!$F$39='Alternance H_F'!S14,"M.","Mme."),IF('Répartition H_F'!$F$75="Mme.",IF('Répartition H_F'!$F$39='Alternance H_F'!S14,"Mme.","M.")))))</f>
        <v/>
      </c>
      <c r="U14" s="19" t="str">
        <f t="shared" si="6"/>
        <v/>
      </c>
      <c r="V14" s="19" t="str">
        <f t="shared" si="7"/>
        <v/>
      </c>
      <c r="W14" s="19"/>
      <c r="Y14" s="19" t="str">
        <f>IF(Y13="","",IF(Y13+1&gt;'Répartition H_F'!$H$19,"",Y13+1))</f>
        <v/>
      </c>
      <c r="Z14" s="19" t="str">
        <f>IF(Y14="","",IF('Répartition H_F'!$H$75="",IF('Alternance H_F'!AA13='Répartition H_F'!$H$33,"Mme.",IF('Alternance H_F'!AB13='Répartition H_F'!$H$34,"M.",IF('Alternance H_F'!Z13="M.","Mme.","M."))),IF('Répartition H_F'!$H$75="M.",IF('Répartition H_F'!$H$39='Alternance H_F'!Y14,"M.","Mme."),IF('Répartition H_F'!$H$75="Mme.",IF('Répartition H_F'!$H$39='Alternance H_F'!Y14,"Mme.","M.")))))</f>
        <v/>
      </c>
      <c r="AA14" s="19" t="str">
        <f t="shared" si="8"/>
        <v/>
      </c>
      <c r="AB14" s="19" t="str">
        <f t="shared" si="9"/>
        <v/>
      </c>
      <c r="AC14" s="19"/>
      <c r="AD14" s="44"/>
      <c r="AE14" s="19" t="str">
        <f>IF(AE13="","",IF(AE13+1&gt;'Répartition H_F'!$I$19,"",AE13+1))</f>
        <v/>
      </c>
      <c r="AF14" s="19" t="str">
        <f>IF(AE14="","",IF('Répartition H_F'!$I$75="",IF('Alternance H_F'!AG13='Répartition H_F'!$I$33,"Mme.",IF('Alternance H_F'!AH13='Répartition H_F'!$I$34,"M.",IF('Alternance H_F'!AF13="M.","Mme.","M."))),IF('Répartition H_F'!$I$75="M.",IF('Répartition H_F'!$I$39='Alternance H_F'!AE14,"M.","Mme."),IF('Répartition H_F'!$I$75="Mme.",IF('Répartition H_F'!$I$39='Alternance H_F'!AE14,"Mme.","M.")))))</f>
        <v/>
      </c>
      <c r="AG14" s="19" t="str">
        <f t="shared" si="10"/>
        <v/>
      </c>
      <c r="AH14" s="19" t="str">
        <f t="shared" si="11"/>
        <v/>
      </c>
      <c r="AI14" s="19"/>
    </row>
    <row r="15" spans="1:35" x14ac:dyDescent="0.35">
      <c r="A15" s="19" t="str">
        <f>IF(A14="","",IF(A14+1&gt;'Répartition H_F'!$B$19,"",A14+1))</f>
        <v/>
      </c>
      <c r="B15" s="19" t="str">
        <f>IF(A15="","",IF('Répartition H_F'!$B$75="",IF('Alternance H_F'!C14='Répartition H_F'!$B$33,"Mme.",IF('Alternance H_F'!D14='Répartition H_F'!$B$34,"M.",IF('Alternance H_F'!B14="M.","Mme.","M."))),IF('Répartition H_F'!$B$75="M.",IF('Répartition H_F'!$B$39='Alternance H_F'!A15,"M.","Mme."),IF('Répartition H_F'!$B$75="Mme.",IF('Répartition H_F'!$B$39='Alternance H_F'!A15,"Mme.","M.")))))</f>
        <v/>
      </c>
      <c r="C15" s="19" t="str">
        <f t="shared" si="0"/>
        <v/>
      </c>
      <c r="D15" s="19" t="str">
        <f t="shared" si="1"/>
        <v/>
      </c>
      <c r="E15" s="19"/>
      <c r="F15" s="44"/>
      <c r="G15" s="19" t="str">
        <f>IF(G14="","",IF(G14+1&gt;'Répartition H_F'!$C$19,"",G14+1))</f>
        <v/>
      </c>
      <c r="H15" s="19" t="str">
        <f>IF(G15="","",IF('Répartition H_F'!$C$75="",IF('Alternance H_F'!I14='Répartition H_F'!$C$33,"Mme.",IF('Alternance H_F'!J14='Répartition H_F'!$C$34,"M.",IF('Alternance H_F'!H14="M.","Mme.","M."))),IF('Répartition H_F'!$C$75="M.",IF('Répartition H_F'!$C$39='Alternance H_F'!G15,"M.","Mme."),IF('Répartition H_F'!$C$75="Mme.",IF('Répartition H_F'!$C$39='Alternance H_F'!G15,"Mme.","M.")))))</f>
        <v/>
      </c>
      <c r="I15" s="19" t="str">
        <f t="shared" si="2"/>
        <v/>
      </c>
      <c r="J15" s="19" t="str">
        <f t="shared" si="3"/>
        <v/>
      </c>
      <c r="K15" s="19"/>
      <c r="M15" s="19" t="str">
        <f>IF(M14="","",IF(M14+1&gt;'Répartition H_F'!$E$19,"",M14+1))</f>
        <v/>
      </c>
      <c r="N15" s="19" t="str">
        <f>IF(M15="","",IF('Répartition H_F'!$E$75="",IF('Alternance H_F'!O14='Répartition H_F'!$E$33,"Mme.",IF('Alternance H_F'!P14='Répartition H_F'!$E$34,"M.",IF('Alternance H_F'!N14="M.","Mme.","M."))),IF('Répartition H_F'!$E$75="M.",IF('Répartition H_F'!$E$39='Alternance H_F'!M15,"M.","Mme."),IF('Répartition H_F'!$E$75="Mme.",IF('Répartition H_F'!$E$39='Alternance H_F'!M15,"Mme.","M.")))))</f>
        <v/>
      </c>
      <c r="O15" s="19" t="str">
        <f t="shared" si="4"/>
        <v/>
      </c>
      <c r="P15" s="19" t="str">
        <f t="shared" si="5"/>
        <v/>
      </c>
      <c r="Q15" s="19"/>
      <c r="R15" s="44"/>
      <c r="S15" s="19" t="str">
        <f>IF(S14="","",IF(S14+1&gt;'Répartition H_F'!$F$19,"",S14+1))</f>
        <v/>
      </c>
      <c r="T15" s="19" t="str">
        <f>IF(S15="","",IF('Répartition H_F'!$F$75="",IF('Alternance H_F'!U14='Répartition H_F'!$F$33,"Mme.",IF('Alternance H_F'!V14='Répartition H_F'!$F$34,"M.",IF('Alternance H_F'!T14="M.","Mme.","M."))),IF('Répartition H_F'!$F$75="M.",IF('Répartition H_F'!$F$39='Alternance H_F'!S15,"M.","Mme."),IF('Répartition H_F'!$F$75="Mme.",IF('Répartition H_F'!$F$39='Alternance H_F'!S15,"Mme.","M.")))))</f>
        <v/>
      </c>
      <c r="U15" s="19" t="str">
        <f t="shared" si="6"/>
        <v/>
      </c>
      <c r="V15" s="19" t="str">
        <f t="shared" si="7"/>
        <v/>
      </c>
      <c r="W15" s="19"/>
      <c r="Y15" s="19" t="str">
        <f>IF(Y14="","",IF(Y14+1&gt;'Répartition H_F'!$H$19,"",Y14+1))</f>
        <v/>
      </c>
      <c r="Z15" s="19" t="str">
        <f>IF(Y15="","",IF('Répartition H_F'!$H$75="",IF('Alternance H_F'!AA14='Répartition H_F'!$H$33,"Mme.",IF('Alternance H_F'!AB14='Répartition H_F'!$H$34,"M.",IF('Alternance H_F'!Z14="M.","Mme.","M."))),IF('Répartition H_F'!$H$75="M.",IF('Répartition H_F'!$H$39='Alternance H_F'!Y15,"M.","Mme."),IF('Répartition H_F'!$H$75="Mme.",IF('Répartition H_F'!$H$39='Alternance H_F'!Y15,"Mme.","M.")))))</f>
        <v/>
      </c>
      <c r="AA15" s="19" t="str">
        <f t="shared" si="8"/>
        <v/>
      </c>
      <c r="AB15" s="19" t="str">
        <f t="shared" si="9"/>
        <v/>
      </c>
      <c r="AC15" s="19"/>
      <c r="AD15" s="44"/>
      <c r="AE15" s="19" t="str">
        <f>IF(AE14="","",IF(AE14+1&gt;'Répartition H_F'!$I$19,"",AE14+1))</f>
        <v/>
      </c>
      <c r="AF15" s="19" t="str">
        <f>IF(AE15="","",IF('Répartition H_F'!$I$75="",IF('Alternance H_F'!AG14='Répartition H_F'!$I$33,"Mme.",IF('Alternance H_F'!AH14='Répartition H_F'!$I$34,"M.",IF('Alternance H_F'!AF14="M.","Mme.","M."))),IF('Répartition H_F'!$I$75="M.",IF('Répartition H_F'!$I$39='Alternance H_F'!AE15,"M.","Mme."),IF('Répartition H_F'!$I$75="Mme.",IF('Répartition H_F'!$I$39='Alternance H_F'!AE15,"Mme.","M.")))))</f>
        <v/>
      </c>
      <c r="AG15" s="19" t="str">
        <f t="shared" si="10"/>
        <v/>
      </c>
      <c r="AH15" s="19" t="str">
        <f t="shared" si="11"/>
        <v/>
      </c>
      <c r="AI15" s="19"/>
    </row>
    <row r="16" spans="1:35" x14ac:dyDescent="0.35">
      <c r="A16" s="19" t="str">
        <f>IF(A15="","",IF(A15+1&gt;'Répartition H_F'!$B$19,"",A15+1))</f>
        <v/>
      </c>
      <c r="B16" s="19" t="str">
        <f>IF(A16="","",IF('Répartition H_F'!$B$75="",IF('Alternance H_F'!C15='Répartition H_F'!$B$33,"Mme.",IF('Alternance H_F'!D15='Répartition H_F'!$B$34,"M.",IF('Alternance H_F'!B15="M.","Mme.","M."))),IF('Répartition H_F'!$B$75="M.",IF('Répartition H_F'!$B$39='Alternance H_F'!A16,"M.","Mme."),IF('Répartition H_F'!$B$75="Mme.",IF('Répartition H_F'!$B$39='Alternance H_F'!A16,"Mme.","M.")))))</f>
        <v/>
      </c>
      <c r="C16" s="19" t="str">
        <f t="shared" si="0"/>
        <v/>
      </c>
      <c r="D16" s="19" t="str">
        <f t="shared" si="1"/>
        <v/>
      </c>
      <c r="E16" s="19"/>
      <c r="F16" s="44"/>
      <c r="G16" s="19" t="str">
        <f>IF(G15="","",IF(G15+1&gt;'Répartition H_F'!$C$19,"",G15+1))</f>
        <v/>
      </c>
      <c r="H16" s="19" t="str">
        <f>IF(G16="","",IF('Répartition H_F'!$C$75="",IF('Alternance H_F'!I15='Répartition H_F'!$C$33,"Mme.",IF('Alternance H_F'!J15='Répartition H_F'!$C$34,"M.",IF('Alternance H_F'!H15="M.","Mme.","M."))),IF('Répartition H_F'!$C$75="M.",IF('Répartition H_F'!$C$39='Alternance H_F'!G16,"M.","Mme."),IF('Répartition H_F'!$C$75="Mme.",IF('Répartition H_F'!$C$39='Alternance H_F'!G16,"Mme.","M.")))))</f>
        <v/>
      </c>
      <c r="I16" s="19" t="str">
        <f t="shared" si="2"/>
        <v/>
      </c>
      <c r="J16" s="19" t="str">
        <f t="shared" si="3"/>
        <v/>
      </c>
      <c r="K16" s="19"/>
      <c r="M16" s="19" t="str">
        <f>IF(M15="","",IF(M15+1&gt;'Répartition H_F'!$E$19,"",M15+1))</f>
        <v/>
      </c>
      <c r="N16" s="19" t="str">
        <f>IF(M16="","",IF('Répartition H_F'!$E$75="",IF('Alternance H_F'!O15='Répartition H_F'!$E$33,"Mme.",IF('Alternance H_F'!P15='Répartition H_F'!$E$34,"M.",IF('Alternance H_F'!N15="M.","Mme.","M."))),IF('Répartition H_F'!$E$75="M.",IF('Répartition H_F'!$E$39='Alternance H_F'!M16,"M.","Mme."),IF('Répartition H_F'!$E$75="Mme.",IF('Répartition H_F'!$E$39='Alternance H_F'!M16,"Mme.","M.")))))</f>
        <v/>
      </c>
      <c r="O16" s="19" t="str">
        <f t="shared" si="4"/>
        <v/>
      </c>
      <c r="P16" s="19" t="str">
        <f t="shared" si="5"/>
        <v/>
      </c>
      <c r="Q16" s="19"/>
      <c r="R16" s="44"/>
      <c r="S16" s="19" t="str">
        <f>IF(S15="","",IF(S15+1&gt;'Répartition H_F'!$F$19,"",S15+1))</f>
        <v/>
      </c>
      <c r="T16" s="19" t="str">
        <f>IF(S16="","",IF('Répartition H_F'!$F$75="",IF('Alternance H_F'!U15='Répartition H_F'!$F$33,"Mme.",IF('Alternance H_F'!V15='Répartition H_F'!$F$34,"M.",IF('Alternance H_F'!T15="M.","Mme.","M."))),IF('Répartition H_F'!$F$75="M.",IF('Répartition H_F'!$F$39='Alternance H_F'!S16,"M.","Mme."),IF('Répartition H_F'!$F$75="Mme.",IF('Répartition H_F'!$F$39='Alternance H_F'!S16,"Mme.","M.")))))</f>
        <v/>
      </c>
      <c r="U16" s="19" t="str">
        <f t="shared" si="6"/>
        <v/>
      </c>
      <c r="V16" s="19" t="str">
        <f t="shared" si="7"/>
        <v/>
      </c>
      <c r="W16" s="19"/>
      <c r="Y16" s="19" t="str">
        <f>IF(Y15="","",IF(Y15+1&gt;'Répartition H_F'!$H$19,"",Y15+1))</f>
        <v/>
      </c>
      <c r="Z16" s="19" t="str">
        <f>IF(Y16="","",IF('Répartition H_F'!$H$75="",IF('Alternance H_F'!AA15='Répartition H_F'!$H$33,"Mme.",IF('Alternance H_F'!AB15='Répartition H_F'!$H$34,"M.",IF('Alternance H_F'!Z15="M.","Mme.","M."))),IF('Répartition H_F'!$H$75="M.",IF('Répartition H_F'!$H$39='Alternance H_F'!Y16,"M.","Mme."),IF('Répartition H_F'!$H$75="Mme.",IF('Répartition H_F'!$H$39='Alternance H_F'!Y16,"Mme.","M.")))))</f>
        <v/>
      </c>
      <c r="AA16" s="19" t="str">
        <f t="shared" si="8"/>
        <v/>
      </c>
      <c r="AB16" s="19" t="str">
        <f t="shared" si="9"/>
        <v/>
      </c>
      <c r="AC16" s="19"/>
      <c r="AD16" s="44"/>
      <c r="AE16" s="19" t="str">
        <f>IF(AE15="","",IF(AE15+1&gt;'Répartition H_F'!$I$19,"",AE15+1))</f>
        <v/>
      </c>
      <c r="AF16" s="19" t="str">
        <f>IF(AE16="","",IF('Répartition H_F'!$I$75="",IF('Alternance H_F'!AG15='Répartition H_F'!$I$33,"Mme.",IF('Alternance H_F'!AH15='Répartition H_F'!$I$34,"M.",IF('Alternance H_F'!AF15="M.","Mme.","M."))),IF('Répartition H_F'!$I$75="M.",IF('Répartition H_F'!$I$39='Alternance H_F'!AE16,"M.","Mme."),IF('Répartition H_F'!$I$75="Mme.",IF('Répartition H_F'!$I$39='Alternance H_F'!AE16,"Mme.","M.")))))</f>
        <v/>
      </c>
      <c r="AG16" s="19" t="str">
        <f t="shared" si="10"/>
        <v/>
      </c>
      <c r="AH16" s="19" t="str">
        <f t="shared" si="11"/>
        <v/>
      </c>
      <c r="AI16" s="19"/>
    </row>
    <row r="17" spans="1:35" x14ac:dyDescent="0.35">
      <c r="A17" s="19" t="str">
        <f>IF(A16="","",IF(A16+1&gt;'Répartition H_F'!$B$19,"",A16+1))</f>
        <v/>
      </c>
      <c r="B17" s="19" t="str">
        <f>IF(A17="","",IF('Répartition H_F'!$B$75="",IF('Alternance H_F'!C16='Répartition H_F'!$B$33,"Mme.",IF('Alternance H_F'!D16='Répartition H_F'!$B$34,"M.",IF('Alternance H_F'!B16="M.","Mme.","M."))),IF('Répartition H_F'!$B$75="M.",IF('Répartition H_F'!$B$39='Alternance H_F'!A17,"M.","Mme."),IF('Répartition H_F'!$B$75="Mme.",IF('Répartition H_F'!$B$39='Alternance H_F'!A17,"Mme.","M.")))))</f>
        <v/>
      </c>
      <c r="C17" s="19" t="str">
        <f t="shared" si="0"/>
        <v/>
      </c>
      <c r="D17" s="19" t="str">
        <f t="shared" si="1"/>
        <v/>
      </c>
      <c r="E17" s="19"/>
      <c r="F17" s="44"/>
      <c r="G17" s="19" t="str">
        <f>IF(G16="","",IF(G16+1&gt;'Répartition H_F'!$C$19,"",G16+1))</f>
        <v/>
      </c>
      <c r="H17" s="19" t="str">
        <f>IF(G17="","",IF('Répartition H_F'!$C$75="",IF('Alternance H_F'!I16='Répartition H_F'!$C$33,"Mme.",IF('Alternance H_F'!J16='Répartition H_F'!$C$34,"M.",IF('Alternance H_F'!H16="M.","Mme.","M."))),IF('Répartition H_F'!$C$75="M.",IF('Répartition H_F'!$C$39='Alternance H_F'!G17,"M.","Mme."),IF('Répartition H_F'!$C$75="Mme.",IF('Répartition H_F'!$C$39='Alternance H_F'!G17,"Mme.","M.")))))</f>
        <v/>
      </c>
      <c r="I17" s="19" t="str">
        <f t="shared" si="2"/>
        <v/>
      </c>
      <c r="J17" s="19" t="str">
        <f t="shared" si="3"/>
        <v/>
      </c>
      <c r="K17" s="19"/>
      <c r="M17" s="19" t="str">
        <f>IF(M16="","",IF(M16+1&gt;'Répartition H_F'!$E$19,"",M16+1))</f>
        <v/>
      </c>
      <c r="N17" s="19" t="str">
        <f>IF(M17="","",IF('Répartition H_F'!$E$75="",IF('Alternance H_F'!O16='Répartition H_F'!$E$33,"Mme.",IF('Alternance H_F'!P16='Répartition H_F'!$E$34,"M.",IF('Alternance H_F'!N16="M.","Mme.","M."))),IF('Répartition H_F'!$E$75="M.",IF('Répartition H_F'!$E$39='Alternance H_F'!M17,"M.","Mme."),IF('Répartition H_F'!$E$75="Mme.",IF('Répartition H_F'!$E$39='Alternance H_F'!M17,"Mme.","M.")))))</f>
        <v/>
      </c>
      <c r="O17" s="19" t="str">
        <f t="shared" si="4"/>
        <v/>
      </c>
      <c r="P17" s="19" t="str">
        <f t="shared" si="5"/>
        <v/>
      </c>
      <c r="Q17" s="19"/>
      <c r="R17" s="44"/>
      <c r="S17" s="19" t="str">
        <f>IF(S16="","",IF(S16+1&gt;'Répartition H_F'!$F$19,"",S16+1))</f>
        <v/>
      </c>
      <c r="T17" s="19" t="str">
        <f>IF(S17="","",IF('Répartition H_F'!$F$75="",IF('Alternance H_F'!U16='Répartition H_F'!$F$33,"Mme.",IF('Alternance H_F'!V16='Répartition H_F'!$F$34,"M.",IF('Alternance H_F'!T16="M.","Mme.","M."))),IF('Répartition H_F'!$F$75="M.",IF('Répartition H_F'!$F$39='Alternance H_F'!S17,"M.","Mme."),IF('Répartition H_F'!$F$75="Mme.",IF('Répartition H_F'!$F$39='Alternance H_F'!S17,"Mme.","M.")))))</f>
        <v/>
      </c>
      <c r="U17" s="19" t="str">
        <f t="shared" si="6"/>
        <v/>
      </c>
      <c r="V17" s="19" t="str">
        <f t="shared" si="7"/>
        <v/>
      </c>
      <c r="W17" s="19"/>
      <c r="Y17" s="19" t="str">
        <f>IF(Y16="","",IF(Y16+1&gt;'Répartition H_F'!$H$19,"",Y16+1))</f>
        <v/>
      </c>
      <c r="Z17" s="19" t="str">
        <f>IF(Y17="","",IF('Répartition H_F'!$H$75="",IF('Alternance H_F'!AA16='Répartition H_F'!$H$33,"Mme.",IF('Alternance H_F'!AB16='Répartition H_F'!$H$34,"M.",IF('Alternance H_F'!Z16="M.","Mme.","M."))),IF('Répartition H_F'!$H$75="M.",IF('Répartition H_F'!$H$39='Alternance H_F'!Y17,"M.","Mme."),IF('Répartition H_F'!$H$75="Mme.",IF('Répartition H_F'!$H$39='Alternance H_F'!Y17,"Mme.","M.")))))</f>
        <v/>
      </c>
      <c r="AA17" s="19" t="str">
        <f t="shared" si="8"/>
        <v/>
      </c>
      <c r="AB17" s="19" t="str">
        <f t="shared" si="9"/>
        <v/>
      </c>
      <c r="AC17" s="19"/>
      <c r="AD17" s="44"/>
      <c r="AE17" s="19" t="str">
        <f>IF(AE16="","",IF(AE16+1&gt;'Répartition H_F'!$I$19,"",AE16+1))</f>
        <v/>
      </c>
      <c r="AF17" s="19" t="str">
        <f>IF(AE17="","",IF('Répartition H_F'!$I$75="",IF('Alternance H_F'!AG16='Répartition H_F'!$I$33,"Mme.",IF('Alternance H_F'!AH16='Répartition H_F'!$I$34,"M.",IF('Alternance H_F'!AF16="M.","Mme.","M."))),IF('Répartition H_F'!$I$75="M.",IF('Répartition H_F'!$I$39='Alternance H_F'!AE17,"M.","Mme."),IF('Répartition H_F'!$I$75="Mme.",IF('Répartition H_F'!$I$39='Alternance H_F'!AE17,"Mme.","M.")))))</f>
        <v/>
      </c>
      <c r="AG17" s="19" t="str">
        <f t="shared" si="10"/>
        <v/>
      </c>
      <c r="AH17" s="19" t="str">
        <f t="shared" si="11"/>
        <v/>
      </c>
      <c r="AI17" s="19"/>
    </row>
    <row r="18" spans="1:35" x14ac:dyDescent="0.35">
      <c r="A18" s="19" t="str">
        <f>IF(A17="","",IF(A17+1&gt;'Répartition H_F'!$B$19,"",A17+1))</f>
        <v/>
      </c>
      <c r="B18" s="19" t="str">
        <f>IF(A18="","",IF('Répartition H_F'!$B$75="",IF('Alternance H_F'!C17='Répartition H_F'!$B$33,"Mme.",IF('Alternance H_F'!D17='Répartition H_F'!$B$34,"M.",IF('Alternance H_F'!B17="M.","Mme.","M."))),IF('Répartition H_F'!$B$75="M.",IF('Répartition H_F'!$B$39='Alternance H_F'!A18,"M.","Mme."),IF('Répartition H_F'!$B$75="Mme.",IF('Répartition H_F'!$B$39='Alternance H_F'!A18,"Mme.","M.")))))</f>
        <v/>
      </c>
      <c r="C18" s="19" t="str">
        <f t="shared" si="0"/>
        <v/>
      </c>
      <c r="D18" s="19" t="str">
        <f t="shared" si="1"/>
        <v/>
      </c>
      <c r="E18" s="19"/>
      <c r="F18" s="44"/>
      <c r="G18" s="19" t="str">
        <f>IF(G17="","",IF(G17+1&gt;'Répartition H_F'!$C$19,"",G17+1))</f>
        <v/>
      </c>
      <c r="H18" s="19" t="str">
        <f>IF(G18="","",IF('Répartition H_F'!$C$75="",IF('Alternance H_F'!I17='Répartition H_F'!$C$33,"Mme.",IF('Alternance H_F'!J17='Répartition H_F'!$C$34,"M.",IF('Alternance H_F'!H17="M.","Mme.","M."))),IF('Répartition H_F'!$C$75="M.",IF('Répartition H_F'!$C$39='Alternance H_F'!G18,"M.","Mme."),IF('Répartition H_F'!$C$75="Mme.",IF('Répartition H_F'!$C$39='Alternance H_F'!G18,"Mme.","M.")))))</f>
        <v/>
      </c>
      <c r="I18" s="19" t="str">
        <f t="shared" si="2"/>
        <v/>
      </c>
      <c r="J18" s="19" t="str">
        <f t="shared" si="3"/>
        <v/>
      </c>
      <c r="K18" s="19"/>
      <c r="M18" s="19" t="str">
        <f>IF(M17="","",IF(M17+1&gt;'Répartition H_F'!$E$19,"",M17+1))</f>
        <v/>
      </c>
      <c r="N18" s="19" t="str">
        <f>IF(M18="","",IF('Répartition H_F'!$E$75="",IF('Alternance H_F'!O17='Répartition H_F'!$E$33,"Mme.",IF('Alternance H_F'!P17='Répartition H_F'!$E$34,"M.",IF('Alternance H_F'!N17="M.","Mme.","M."))),IF('Répartition H_F'!$E$75="M.",IF('Répartition H_F'!$E$39='Alternance H_F'!M18,"M.","Mme."),IF('Répartition H_F'!$E$75="Mme.",IF('Répartition H_F'!$E$39='Alternance H_F'!M18,"Mme.","M.")))))</f>
        <v/>
      </c>
      <c r="O18" s="19" t="str">
        <f t="shared" si="4"/>
        <v/>
      </c>
      <c r="P18" s="19" t="str">
        <f t="shared" si="5"/>
        <v/>
      </c>
      <c r="Q18" s="19"/>
      <c r="R18" s="44"/>
      <c r="S18" s="19" t="str">
        <f>IF(S17="","",IF(S17+1&gt;'Répartition H_F'!$F$19,"",S17+1))</f>
        <v/>
      </c>
      <c r="T18" s="19" t="str">
        <f>IF(S18="","",IF('Répartition H_F'!$F$75="",IF('Alternance H_F'!U17='Répartition H_F'!$F$33,"Mme.",IF('Alternance H_F'!V17='Répartition H_F'!$F$34,"M.",IF('Alternance H_F'!T17="M.","Mme.","M."))),IF('Répartition H_F'!$F$75="M.",IF('Répartition H_F'!$F$39='Alternance H_F'!S18,"M.","Mme."),IF('Répartition H_F'!$F$75="Mme.",IF('Répartition H_F'!$F$39='Alternance H_F'!S18,"Mme.","M.")))))</f>
        <v/>
      </c>
      <c r="U18" s="19" t="str">
        <f t="shared" si="6"/>
        <v/>
      </c>
      <c r="V18" s="19" t="str">
        <f t="shared" si="7"/>
        <v/>
      </c>
      <c r="W18" s="19"/>
      <c r="Y18" s="19" t="str">
        <f>IF(Y17="","",IF(Y17+1&gt;'Répartition H_F'!$H$19,"",Y17+1))</f>
        <v/>
      </c>
      <c r="Z18" s="19" t="str">
        <f>IF(Y18="","",IF('Répartition H_F'!$H$75="",IF('Alternance H_F'!AA17='Répartition H_F'!$H$33,"Mme.",IF('Alternance H_F'!AB17='Répartition H_F'!$H$34,"M.",IF('Alternance H_F'!Z17="M.","Mme.","M."))),IF('Répartition H_F'!$H$75="M.",IF('Répartition H_F'!$H$39='Alternance H_F'!Y18,"M.","Mme."),IF('Répartition H_F'!$H$75="Mme.",IF('Répartition H_F'!$H$39='Alternance H_F'!Y18,"Mme.","M.")))))</f>
        <v/>
      </c>
      <c r="AA18" s="19" t="str">
        <f t="shared" si="8"/>
        <v/>
      </c>
      <c r="AB18" s="19" t="str">
        <f t="shared" si="9"/>
        <v/>
      </c>
      <c r="AC18" s="19"/>
      <c r="AD18" s="44"/>
      <c r="AE18" s="19" t="str">
        <f>IF(AE17="","",IF(AE17+1&gt;'Répartition H_F'!$I$19,"",AE17+1))</f>
        <v/>
      </c>
      <c r="AF18" s="19" t="str">
        <f>IF(AE18="","",IF('Répartition H_F'!$I$75="",IF('Alternance H_F'!AG17='Répartition H_F'!$I$33,"Mme.",IF('Alternance H_F'!AH17='Répartition H_F'!$I$34,"M.",IF('Alternance H_F'!AF17="M.","Mme.","M."))),IF('Répartition H_F'!$I$75="M.",IF('Répartition H_F'!$I$39='Alternance H_F'!AE18,"M.","Mme."),IF('Répartition H_F'!$I$75="Mme.",IF('Répartition H_F'!$I$39='Alternance H_F'!AE18,"Mme.","M.")))))</f>
        <v/>
      </c>
      <c r="AG18" s="19" t="str">
        <f t="shared" si="10"/>
        <v/>
      </c>
      <c r="AH18" s="19" t="str">
        <f t="shared" si="11"/>
        <v/>
      </c>
      <c r="AI18" s="19"/>
    </row>
    <row r="19" spans="1:35" x14ac:dyDescent="0.35">
      <c r="A19" s="19" t="str">
        <f>IF(A18="","",IF(A18+1&gt;'Répartition H_F'!$B$19,"",A18+1))</f>
        <v/>
      </c>
      <c r="B19" s="19" t="str">
        <f>IF(A19="","",IF('Répartition H_F'!$B$75="",IF('Alternance H_F'!C18='Répartition H_F'!$B$33,"Mme.",IF('Alternance H_F'!D18='Répartition H_F'!$B$34,"M.",IF('Alternance H_F'!B18="M.","Mme.","M."))),IF('Répartition H_F'!$B$75="M.",IF('Répartition H_F'!$B$39='Alternance H_F'!A19,"M.","Mme."),IF('Répartition H_F'!$B$75="Mme.",IF('Répartition H_F'!$B$39='Alternance H_F'!A19,"Mme.","M.")))))</f>
        <v/>
      </c>
      <c r="C19" s="19" t="str">
        <f t="shared" si="0"/>
        <v/>
      </c>
      <c r="D19" s="19" t="str">
        <f t="shared" si="1"/>
        <v/>
      </c>
      <c r="E19" s="19"/>
      <c r="F19" s="44"/>
      <c r="G19" s="19" t="str">
        <f>IF(G18="","",IF(G18+1&gt;'Répartition H_F'!$C$19,"",G18+1))</f>
        <v/>
      </c>
      <c r="H19" s="19" t="str">
        <f>IF(G19="","",IF('Répartition H_F'!$C$75="",IF('Alternance H_F'!I18='Répartition H_F'!$C$33,"Mme.",IF('Alternance H_F'!J18='Répartition H_F'!$C$34,"M.",IF('Alternance H_F'!H18="M.","Mme.","M."))),IF('Répartition H_F'!$C$75="M.",IF('Répartition H_F'!$C$39='Alternance H_F'!G19,"M.","Mme."),IF('Répartition H_F'!$C$75="Mme.",IF('Répartition H_F'!$C$39='Alternance H_F'!G19,"Mme.","M.")))))</f>
        <v/>
      </c>
      <c r="I19" s="19" t="str">
        <f t="shared" si="2"/>
        <v/>
      </c>
      <c r="J19" s="19" t="str">
        <f t="shared" si="3"/>
        <v/>
      </c>
      <c r="K19" s="19"/>
      <c r="M19" s="19" t="str">
        <f>IF(M18="","",IF(M18+1&gt;'Répartition H_F'!$E$19,"",M18+1))</f>
        <v/>
      </c>
      <c r="N19" s="19" t="str">
        <f>IF(M19="","",IF('Répartition H_F'!$E$75="",IF('Alternance H_F'!O18='Répartition H_F'!$E$33,"Mme.",IF('Alternance H_F'!P18='Répartition H_F'!$E$34,"M.",IF('Alternance H_F'!N18="M.","Mme.","M."))),IF('Répartition H_F'!$E$75="M.",IF('Répartition H_F'!$E$39='Alternance H_F'!M19,"M.","Mme."),IF('Répartition H_F'!$E$75="Mme.",IF('Répartition H_F'!$E$39='Alternance H_F'!M19,"Mme.","M.")))))</f>
        <v/>
      </c>
      <c r="O19" s="19" t="str">
        <f t="shared" si="4"/>
        <v/>
      </c>
      <c r="P19" s="19" t="str">
        <f t="shared" si="5"/>
        <v/>
      </c>
      <c r="Q19" s="19"/>
      <c r="R19" s="44"/>
      <c r="S19" s="19" t="str">
        <f>IF(S18="","",IF(S18+1&gt;'Répartition H_F'!$F$19,"",S18+1))</f>
        <v/>
      </c>
      <c r="T19" s="19" t="str">
        <f>IF(S19="","",IF('Répartition H_F'!$F$75="",IF('Alternance H_F'!U18='Répartition H_F'!$F$33,"Mme.",IF('Alternance H_F'!V18='Répartition H_F'!$F$34,"M.",IF('Alternance H_F'!T18="M.","Mme.","M."))),IF('Répartition H_F'!$F$75="M.",IF('Répartition H_F'!$F$39='Alternance H_F'!S19,"M.","Mme."),IF('Répartition H_F'!$F$75="Mme.",IF('Répartition H_F'!$F$39='Alternance H_F'!S19,"Mme.","M.")))))</f>
        <v/>
      </c>
      <c r="U19" s="19" t="str">
        <f t="shared" si="6"/>
        <v/>
      </c>
      <c r="V19" s="19" t="str">
        <f t="shared" si="7"/>
        <v/>
      </c>
      <c r="W19" s="19"/>
      <c r="Y19" s="19" t="str">
        <f>IF(Y18="","",IF(Y18+1&gt;'Répartition H_F'!$H$19,"",Y18+1))</f>
        <v/>
      </c>
      <c r="Z19" s="19" t="str">
        <f>IF(Y19="","",IF('Répartition H_F'!$H$75="",IF('Alternance H_F'!AA18='Répartition H_F'!$H$33,"Mme.",IF('Alternance H_F'!AB18='Répartition H_F'!$H$34,"M.",IF('Alternance H_F'!Z18="M.","Mme.","M."))),IF('Répartition H_F'!$H$75="M.",IF('Répartition H_F'!$H$39='Alternance H_F'!Y19,"M.","Mme."),IF('Répartition H_F'!$H$75="Mme.",IF('Répartition H_F'!$H$39='Alternance H_F'!Y19,"Mme.","M.")))))</f>
        <v/>
      </c>
      <c r="AA19" s="19" t="str">
        <f t="shared" si="8"/>
        <v/>
      </c>
      <c r="AB19" s="19" t="str">
        <f t="shared" si="9"/>
        <v/>
      </c>
      <c r="AC19" s="19"/>
      <c r="AD19" s="44"/>
      <c r="AE19" s="19" t="str">
        <f>IF(AE18="","",IF(AE18+1&gt;'Répartition H_F'!$I$19,"",AE18+1))</f>
        <v/>
      </c>
      <c r="AF19" s="19" t="str">
        <f>IF(AE19="","",IF('Répartition H_F'!$I$75="",IF('Alternance H_F'!AG18='Répartition H_F'!$I$33,"Mme.",IF('Alternance H_F'!AH18='Répartition H_F'!$I$34,"M.",IF('Alternance H_F'!AF18="M.","Mme.","M."))),IF('Répartition H_F'!$I$75="M.",IF('Répartition H_F'!$I$39='Alternance H_F'!AE19,"M.","Mme."),IF('Répartition H_F'!$I$75="Mme.",IF('Répartition H_F'!$I$39='Alternance H_F'!AE19,"Mme.","M.")))))</f>
        <v/>
      </c>
      <c r="AG19" s="19" t="str">
        <f t="shared" si="10"/>
        <v/>
      </c>
      <c r="AH19" s="19" t="str">
        <f t="shared" si="11"/>
        <v/>
      </c>
      <c r="AI19" s="19"/>
    </row>
    <row r="20" spans="1:35" x14ac:dyDescent="0.35">
      <c r="A20" s="19" t="str">
        <f>IF(A19="","",IF(A19+1&gt;'Répartition H_F'!$B$19,"",A19+1))</f>
        <v/>
      </c>
      <c r="B20" s="19" t="str">
        <f>IF(A20="","",IF('Répartition H_F'!$B$75="",IF('Alternance H_F'!C19='Répartition H_F'!$B$33,"Mme.",IF('Alternance H_F'!D19='Répartition H_F'!$B$34,"M.",IF('Alternance H_F'!B19="M.","Mme.","M."))),IF('Répartition H_F'!$B$75="M.",IF('Répartition H_F'!$B$39='Alternance H_F'!A20,"M.","Mme."),IF('Répartition H_F'!$B$75="Mme.",IF('Répartition H_F'!$B$39='Alternance H_F'!A20,"Mme.","M.")))))</f>
        <v/>
      </c>
      <c r="C20" s="19" t="str">
        <f t="shared" si="0"/>
        <v/>
      </c>
      <c r="D20" s="19" t="str">
        <f t="shared" si="1"/>
        <v/>
      </c>
      <c r="E20" s="19"/>
      <c r="F20" s="44"/>
      <c r="G20" s="19" t="str">
        <f>IF(G19="","",IF(G19+1&gt;'Répartition H_F'!$C$19,"",G19+1))</f>
        <v/>
      </c>
      <c r="H20" s="19" t="str">
        <f>IF(G20="","",IF('Répartition H_F'!$C$75="",IF('Alternance H_F'!I19='Répartition H_F'!$C$33,"Mme.",IF('Alternance H_F'!J19='Répartition H_F'!$C$34,"M.",IF('Alternance H_F'!H19="M.","Mme.","M."))),IF('Répartition H_F'!$C$75="M.",IF('Répartition H_F'!$C$39='Alternance H_F'!G20,"M.","Mme."),IF('Répartition H_F'!$C$75="Mme.",IF('Répartition H_F'!$C$39='Alternance H_F'!G20,"Mme.","M.")))))</f>
        <v/>
      </c>
      <c r="I20" s="19" t="str">
        <f t="shared" si="2"/>
        <v/>
      </c>
      <c r="J20" s="19" t="str">
        <f t="shared" si="3"/>
        <v/>
      </c>
      <c r="K20" s="19"/>
      <c r="M20" s="19" t="str">
        <f>IF(M19="","",IF(M19+1&gt;'Répartition H_F'!$E$19,"",M19+1))</f>
        <v/>
      </c>
      <c r="N20" s="19" t="str">
        <f>IF(M20="","",IF('Répartition H_F'!$E$75="",IF('Alternance H_F'!O19='Répartition H_F'!$E$33,"Mme.",IF('Alternance H_F'!P19='Répartition H_F'!$E$34,"M.",IF('Alternance H_F'!N19="M.","Mme.","M."))),IF('Répartition H_F'!$E$75="M.",IF('Répartition H_F'!$E$39='Alternance H_F'!M20,"M.","Mme."),IF('Répartition H_F'!$E$75="Mme.",IF('Répartition H_F'!$E$39='Alternance H_F'!M20,"Mme.","M.")))))</f>
        <v/>
      </c>
      <c r="O20" s="19" t="str">
        <f t="shared" si="4"/>
        <v/>
      </c>
      <c r="P20" s="19" t="str">
        <f t="shared" si="5"/>
        <v/>
      </c>
      <c r="Q20" s="19"/>
      <c r="R20" s="44"/>
      <c r="S20" s="19" t="str">
        <f>IF(S19="","",IF(S19+1&gt;'Répartition H_F'!$F$19,"",S19+1))</f>
        <v/>
      </c>
      <c r="T20" s="19" t="str">
        <f>IF(S20="","",IF('Répartition H_F'!$F$75="",IF('Alternance H_F'!U19='Répartition H_F'!$F$33,"Mme.",IF('Alternance H_F'!V19='Répartition H_F'!$F$34,"M.",IF('Alternance H_F'!T19="M.","Mme.","M."))),IF('Répartition H_F'!$F$75="M.",IF('Répartition H_F'!$F$39='Alternance H_F'!S20,"M.","Mme."),IF('Répartition H_F'!$F$75="Mme.",IF('Répartition H_F'!$F$39='Alternance H_F'!S20,"Mme.","M.")))))</f>
        <v/>
      </c>
      <c r="U20" s="19" t="str">
        <f t="shared" si="6"/>
        <v/>
      </c>
      <c r="V20" s="19" t="str">
        <f t="shared" si="7"/>
        <v/>
      </c>
      <c r="W20" s="19"/>
      <c r="Y20" s="19" t="str">
        <f>IF(Y19="","",IF(Y19+1&gt;'Répartition H_F'!$H$19,"",Y19+1))</f>
        <v/>
      </c>
      <c r="Z20" s="19" t="str">
        <f>IF(Y20="","",IF('Répartition H_F'!$H$75="",IF('Alternance H_F'!AA19='Répartition H_F'!$H$33,"Mme.",IF('Alternance H_F'!AB19='Répartition H_F'!$H$34,"M.",IF('Alternance H_F'!Z19="M.","Mme.","M."))),IF('Répartition H_F'!$H$75="M.",IF('Répartition H_F'!$H$39='Alternance H_F'!Y20,"M.","Mme."),IF('Répartition H_F'!$H$75="Mme.",IF('Répartition H_F'!$H$39='Alternance H_F'!Y20,"Mme.","M.")))))</f>
        <v/>
      </c>
      <c r="AA20" s="19" t="str">
        <f t="shared" si="8"/>
        <v/>
      </c>
      <c r="AB20" s="19" t="str">
        <f t="shared" si="9"/>
        <v/>
      </c>
      <c r="AC20" s="19"/>
      <c r="AD20" s="44"/>
      <c r="AE20" s="19" t="str">
        <f>IF(AE19="","",IF(AE19+1&gt;'Répartition H_F'!$I$19,"",AE19+1))</f>
        <v/>
      </c>
      <c r="AF20" s="19" t="str">
        <f>IF(AE20="","",IF('Répartition H_F'!$I$75="",IF('Alternance H_F'!AG19='Répartition H_F'!$I$33,"Mme.",IF('Alternance H_F'!AH19='Répartition H_F'!$I$34,"M.",IF('Alternance H_F'!AF19="M.","Mme.","M."))),IF('Répartition H_F'!$I$75="M.",IF('Répartition H_F'!$I$39='Alternance H_F'!AE20,"M.","Mme."),IF('Répartition H_F'!$I$75="Mme.",IF('Répartition H_F'!$I$39='Alternance H_F'!AE20,"Mme.","M.")))))</f>
        <v/>
      </c>
      <c r="AG20" s="19" t="str">
        <f t="shared" si="10"/>
        <v/>
      </c>
      <c r="AH20" s="19" t="str">
        <f t="shared" si="11"/>
        <v/>
      </c>
      <c r="AI20" s="19"/>
    </row>
    <row r="21" spans="1:35" x14ac:dyDescent="0.35">
      <c r="A21" s="19" t="str">
        <f>IF(A20="","",IF(A20+1&gt;'Répartition H_F'!$B$19,"",A20+1))</f>
        <v/>
      </c>
      <c r="B21" s="19" t="str">
        <f>IF(A21="","",IF('Répartition H_F'!$B$75="",IF('Alternance H_F'!C20='Répartition H_F'!$B$33,"Mme.",IF('Alternance H_F'!D20='Répartition H_F'!$B$34,"M.",IF('Alternance H_F'!B20="M.","Mme.","M."))),IF('Répartition H_F'!$B$75="M.",IF('Répartition H_F'!$B$39='Alternance H_F'!A21,"M.","Mme."),IF('Répartition H_F'!$B$75="Mme.",IF('Répartition H_F'!$B$39='Alternance H_F'!A21,"Mme.","M.")))))</f>
        <v/>
      </c>
      <c r="C21" s="19" t="str">
        <f t="shared" si="0"/>
        <v/>
      </c>
      <c r="D21" s="19" t="str">
        <f t="shared" si="1"/>
        <v/>
      </c>
      <c r="E21" s="19"/>
      <c r="F21" s="44"/>
      <c r="G21" s="19" t="str">
        <f>IF(G20="","",IF(G20+1&gt;'Répartition H_F'!$C$19,"",G20+1))</f>
        <v/>
      </c>
      <c r="H21" s="19" t="str">
        <f>IF(G21="","",IF('Répartition H_F'!$C$75="",IF('Alternance H_F'!I20='Répartition H_F'!$C$33,"Mme.",IF('Alternance H_F'!J20='Répartition H_F'!$C$34,"M.",IF('Alternance H_F'!H20="M.","Mme.","M."))),IF('Répartition H_F'!$C$75="M.",IF('Répartition H_F'!$C$39='Alternance H_F'!G21,"M.","Mme."),IF('Répartition H_F'!$C$75="Mme.",IF('Répartition H_F'!$C$39='Alternance H_F'!G21,"Mme.","M.")))))</f>
        <v/>
      </c>
      <c r="I21" s="19" t="str">
        <f t="shared" si="2"/>
        <v/>
      </c>
      <c r="J21" s="19" t="str">
        <f t="shared" si="3"/>
        <v/>
      </c>
      <c r="K21" s="19"/>
      <c r="M21" s="19" t="str">
        <f>IF(M20="","",IF(M20+1&gt;'Répartition H_F'!$E$19,"",M20+1))</f>
        <v/>
      </c>
      <c r="N21" s="19" t="str">
        <f>IF(M21="","",IF('Répartition H_F'!$E$75="",IF('Alternance H_F'!O20='Répartition H_F'!$E$33,"Mme.",IF('Alternance H_F'!P20='Répartition H_F'!$E$34,"M.",IF('Alternance H_F'!N20="M.","Mme.","M."))),IF('Répartition H_F'!$E$75="M.",IF('Répartition H_F'!$E$39='Alternance H_F'!M21,"M.","Mme."),IF('Répartition H_F'!$E$75="Mme.",IF('Répartition H_F'!$E$39='Alternance H_F'!M21,"Mme.","M.")))))</f>
        <v/>
      </c>
      <c r="O21" s="19" t="str">
        <f t="shared" si="4"/>
        <v/>
      </c>
      <c r="P21" s="19" t="str">
        <f t="shared" si="5"/>
        <v/>
      </c>
      <c r="Q21" s="19"/>
      <c r="R21" s="44"/>
      <c r="S21" s="19" t="str">
        <f>IF(S20="","",IF(S20+1&gt;'Répartition H_F'!$F$19,"",S20+1))</f>
        <v/>
      </c>
      <c r="T21" s="19" t="str">
        <f>IF(S21="","",IF('Répartition H_F'!$F$75="",IF('Alternance H_F'!U20='Répartition H_F'!$F$33,"Mme.",IF('Alternance H_F'!V20='Répartition H_F'!$F$34,"M.",IF('Alternance H_F'!T20="M.","Mme.","M."))),IF('Répartition H_F'!$F$75="M.",IF('Répartition H_F'!$F$39='Alternance H_F'!S21,"M.","Mme."),IF('Répartition H_F'!$F$75="Mme.",IF('Répartition H_F'!$F$39='Alternance H_F'!S21,"Mme.","M.")))))</f>
        <v/>
      </c>
      <c r="U21" s="19" t="str">
        <f t="shared" si="6"/>
        <v/>
      </c>
      <c r="V21" s="19" t="str">
        <f t="shared" si="7"/>
        <v/>
      </c>
      <c r="W21" s="19"/>
      <c r="Y21" s="19" t="str">
        <f>IF(Y20="","",IF(Y20+1&gt;'Répartition H_F'!$H$19,"",Y20+1))</f>
        <v/>
      </c>
      <c r="Z21" s="19" t="str">
        <f>IF(Y21="","",IF('Répartition H_F'!$H$75="",IF('Alternance H_F'!AA20='Répartition H_F'!$H$33,"Mme.",IF('Alternance H_F'!AB20='Répartition H_F'!$H$34,"M.",IF('Alternance H_F'!Z20="M.","Mme.","M."))),IF('Répartition H_F'!$H$75="M.",IF('Répartition H_F'!$H$39='Alternance H_F'!Y21,"M.","Mme."),IF('Répartition H_F'!$H$75="Mme.",IF('Répartition H_F'!$H$39='Alternance H_F'!Y21,"Mme.","M.")))))</f>
        <v/>
      </c>
      <c r="AA21" s="19" t="str">
        <f t="shared" si="8"/>
        <v/>
      </c>
      <c r="AB21" s="19" t="str">
        <f t="shared" si="9"/>
        <v/>
      </c>
      <c r="AC21" s="19"/>
      <c r="AD21" s="44"/>
      <c r="AE21" s="19" t="str">
        <f>IF(AE20="","",IF(AE20+1&gt;'Répartition H_F'!$I$19,"",AE20+1))</f>
        <v/>
      </c>
      <c r="AF21" s="19" t="str">
        <f>IF(AE21="","",IF('Répartition H_F'!$I$75="",IF('Alternance H_F'!AG20='Répartition H_F'!$I$33,"Mme.",IF('Alternance H_F'!AH20='Répartition H_F'!$I$34,"M.",IF('Alternance H_F'!AF20="M.","Mme.","M."))),IF('Répartition H_F'!$I$75="M.",IF('Répartition H_F'!$I$39='Alternance H_F'!AE21,"M.","Mme."),IF('Répartition H_F'!$I$75="Mme.",IF('Répartition H_F'!$I$39='Alternance H_F'!AE21,"Mme.","M.")))))</f>
        <v/>
      </c>
      <c r="AG21" s="19" t="str">
        <f t="shared" si="10"/>
        <v/>
      </c>
      <c r="AH21" s="19" t="str">
        <f t="shared" si="11"/>
        <v/>
      </c>
      <c r="AI21" s="19"/>
    </row>
    <row r="22" spans="1:35" x14ac:dyDescent="0.35">
      <c r="A22" s="19" t="str">
        <f>IF(A21="","",IF(A21+1&gt;'Répartition H_F'!$B$19,"",A21+1))</f>
        <v/>
      </c>
      <c r="B22" s="19" t="str">
        <f>IF(A22="","",IF('Répartition H_F'!$B$75="",IF('Alternance H_F'!C21='Répartition H_F'!$B$33,"Mme.",IF('Alternance H_F'!D21='Répartition H_F'!$B$34,"M.",IF('Alternance H_F'!B21="M.","Mme.","M."))),IF('Répartition H_F'!$B$75="M.",IF('Répartition H_F'!$B$39='Alternance H_F'!A22,"M.","Mme."),IF('Répartition H_F'!$B$75="Mme.",IF('Répartition H_F'!$B$39='Alternance H_F'!A22,"Mme.","M.")))))</f>
        <v/>
      </c>
      <c r="C22" s="19" t="str">
        <f t="shared" si="0"/>
        <v/>
      </c>
      <c r="D22" s="19" t="str">
        <f t="shared" si="1"/>
        <v/>
      </c>
      <c r="E22" s="19"/>
      <c r="F22" s="44"/>
      <c r="G22" s="19" t="str">
        <f>IF(G21="","",IF(G21+1&gt;'Répartition H_F'!$C$19,"",G21+1))</f>
        <v/>
      </c>
      <c r="H22" s="19" t="str">
        <f>IF(G22="","",IF('Répartition H_F'!$C$75="",IF('Alternance H_F'!I21='Répartition H_F'!$C$33,"Mme.",IF('Alternance H_F'!J21='Répartition H_F'!$C$34,"M.",IF('Alternance H_F'!H21="M.","Mme.","M."))),IF('Répartition H_F'!$C$75="M.",IF('Répartition H_F'!$C$39='Alternance H_F'!G22,"M.","Mme."),IF('Répartition H_F'!$C$75="Mme.",IF('Répartition H_F'!$C$39='Alternance H_F'!G22,"Mme.","M.")))))</f>
        <v/>
      </c>
      <c r="I22" s="19" t="str">
        <f t="shared" si="2"/>
        <v/>
      </c>
      <c r="J22" s="19" t="str">
        <f t="shared" si="3"/>
        <v/>
      </c>
      <c r="K22" s="19"/>
      <c r="M22" s="19" t="str">
        <f>IF(M21="","",IF(M21+1&gt;'Répartition H_F'!$E$19,"",M21+1))</f>
        <v/>
      </c>
      <c r="N22" s="19" t="str">
        <f>IF(M22="","",IF('Répartition H_F'!$E$75="",IF('Alternance H_F'!O21='Répartition H_F'!$E$33,"Mme.",IF('Alternance H_F'!P21='Répartition H_F'!$E$34,"M.",IF('Alternance H_F'!N21="M.","Mme.","M."))),IF('Répartition H_F'!$E$75="M.",IF('Répartition H_F'!$E$39='Alternance H_F'!M22,"M.","Mme."),IF('Répartition H_F'!$E$75="Mme.",IF('Répartition H_F'!$E$39='Alternance H_F'!M22,"Mme.","M.")))))</f>
        <v/>
      </c>
      <c r="O22" s="19" t="str">
        <f t="shared" si="4"/>
        <v/>
      </c>
      <c r="P22" s="19" t="str">
        <f t="shared" si="5"/>
        <v/>
      </c>
      <c r="Q22" s="19"/>
      <c r="R22" s="44"/>
      <c r="S22" s="19" t="str">
        <f>IF(S21="","",IF(S21+1&gt;'Répartition H_F'!$F$19,"",S21+1))</f>
        <v/>
      </c>
      <c r="T22" s="19" t="str">
        <f>IF(S22="","",IF('Répartition H_F'!$F$75="",IF('Alternance H_F'!U21='Répartition H_F'!$F$33,"Mme.",IF('Alternance H_F'!V21='Répartition H_F'!$F$34,"M.",IF('Alternance H_F'!T21="M.","Mme.","M."))),IF('Répartition H_F'!$F$75="M.",IF('Répartition H_F'!$F$39='Alternance H_F'!S22,"M.","Mme."),IF('Répartition H_F'!$F$75="Mme.",IF('Répartition H_F'!$F$39='Alternance H_F'!S22,"Mme.","M.")))))</f>
        <v/>
      </c>
      <c r="U22" s="19" t="str">
        <f t="shared" si="6"/>
        <v/>
      </c>
      <c r="V22" s="19" t="str">
        <f t="shared" si="7"/>
        <v/>
      </c>
      <c r="W22" s="19"/>
      <c r="Y22" s="19" t="str">
        <f>IF(Y21="","",IF(Y21+1&gt;'Répartition H_F'!$H$19,"",Y21+1))</f>
        <v/>
      </c>
      <c r="Z22" s="19" t="str">
        <f>IF(Y22="","",IF('Répartition H_F'!$H$75="",IF('Alternance H_F'!AA21='Répartition H_F'!$H$33,"Mme.",IF('Alternance H_F'!AB21='Répartition H_F'!$H$34,"M.",IF('Alternance H_F'!Z21="M.","Mme.","M."))),IF('Répartition H_F'!$H$75="M.",IF('Répartition H_F'!$H$39='Alternance H_F'!Y22,"M.","Mme."),IF('Répartition H_F'!$H$75="Mme.",IF('Répartition H_F'!$H$39='Alternance H_F'!Y22,"Mme.","M.")))))</f>
        <v/>
      </c>
      <c r="AA22" s="19" t="str">
        <f t="shared" si="8"/>
        <v/>
      </c>
      <c r="AB22" s="19" t="str">
        <f t="shared" si="9"/>
        <v/>
      </c>
      <c r="AC22" s="19"/>
      <c r="AD22" s="44"/>
      <c r="AE22" s="19" t="str">
        <f>IF(AE21="","",IF(AE21+1&gt;'Répartition H_F'!$I$19,"",AE21+1))</f>
        <v/>
      </c>
      <c r="AF22" s="19" t="str">
        <f>IF(AE22="","",IF('Répartition H_F'!$I$75="",IF('Alternance H_F'!AG21='Répartition H_F'!$I$33,"Mme.",IF('Alternance H_F'!AH21='Répartition H_F'!$I$34,"M.",IF('Alternance H_F'!AF21="M.","Mme.","M."))),IF('Répartition H_F'!$I$75="M.",IF('Répartition H_F'!$I$39='Alternance H_F'!AE22,"M.","Mme."),IF('Répartition H_F'!$I$75="Mme.",IF('Répartition H_F'!$I$39='Alternance H_F'!AE22,"Mme.","M.")))))</f>
        <v/>
      </c>
      <c r="AG22" s="19" t="str">
        <f t="shared" si="10"/>
        <v/>
      </c>
      <c r="AH22" s="19" t="str">
        <f t="shared" si="11"/>
        <v/>
      </c>
      <c r="AI22" s="19"/>
    </row>
    <row r="23" spans="1:35" x14ac:dyDescent="0.35">
      <c r="A23" s="19" t="str">
        <f>IF(A22="","",IF(A22+1&gt;'Répartition H_F'!$B$19,"",A22+1))</f>
        <v/>
      </c>
      <c r="B23" s="19" t="str">
        <f>IF(A23="","",IF('Répartition H_F'!$B$75="",IF('Alternance H_F'!C22='Répartition H_F'!$B$33,"Mme.",IF('Alternance H_F'!D22='Répartition H_F'!$B$34,"M.",IF('Alternance H_F'!B22="M.","Mme.","M."))),IF('Répartition H_F'!$B$75="M.",IF('Répartition H_F'!$B$39='Alternance H_F'!A23,"M.","Mme."),IF('Répartition H_F'!$B$75="Mme.",IF('Répartition H_F'!$B$39='Alternance H_F'!A23,"Mme.","M.")))))</f>
        <v/>
      </c>
      <c r="C23" s="19" t="str">
        <f t="shared" ref="C23:C50" si="12">IF(B23="","",IF(B23="M.",1+C22,C22))</f>
        <v/>
      </c>
      <c r="D23" s="19" t="str">
        <f t="shared" ref="D23:D50" si="13">IF(B23="","",IF(B23="Mme.",1+D22,D22))</f>
        <v/>
      </c>
      <c r="E23" s="19"/>
      <c r="F23" s="44"/>
      <c r="G23" s="19" t="str">
        <f>IF(G22="","",IF(G22+1&gt;'Répartition H_F'!$C$19,"",G22+1))</f>
        <v/>
      </c>
      <c r="H23" s="19" t="str">
        <f>IF(G23="","",IF('Répartition H_F'!$C$75="",IF('Alternance H_F'!I22='Répartition H_F'!$C$33,"Mme.",IF('Alternance H_F'!J22='Répartition H_F'!$C$34,"M.",IF('Alternance H_F'!H22="M.","Mme.","M."))),IF('Répartition H_F'!$C$75="M.",IF('Répartition H_F'!$C$39='Alternance H_F'!G23,"M.","Mme."),IF('Répartition H_F'!$C$75="Mme.",IF('Répartition H_F'!$C$39='Alternance H_F'!G23,"Mme.","M.")))))</f>
        <v/>
      </c>
      <c r="I23" s="19" t="str">
        <f t="shared" si="2"/>
        <v/>
      </c>
      <c r="J23" s="19" t="str">
        <f t="shared" si="3"/>
        <v/>
      </c>
      <c r="K23" s="19"/>
      <c r="M23" s="19" t="str">
        <f>IF(M22="","",IF(M22+1&gt;'Répartition H_F'!$E$19,"",M22+1))</f>
        <v/>
      </c>
      <c r="N23" s="19" t="str">
        <f>IF(M23="","",IF('Répartition H_F'!$E$75="",IF('Alternance H_F'!O22='Répartition H_F'!$E$33,"Mme.",IF('Alternance H_F'!P22='Répartition H_F'!$E$34,"M.",IF('Alternance H_F'!N22="M.","Mme.","M."))),IF('Répartition H_F'!$E$75="M.",IF('Répartition H_F'!$E$39='Alternance H_F'!M23,"M.","Mme."),IF('Répartition H_F'!$E$75="Mme.",IF('Répartition H_F'!$E$39='Alternance H_F'!M23,"Mme.","M.")))))</f>
        <v/>
      </c>
      <c r="O23" s="19" t="str">
        <f t="shared" si="4"/>
        <v/>
      </c>
      <c r="P23" s="19" t="str">
        <f t="shared" si="5"/>
        <v/>
      </c>
      <c r="Q23" s="19"/>
      <c r="R23" s="44"/>
      <c r="S23" s="19" t="str">
        <f>IF(S22="","",IF(S22+1&gt;'Répartition H_F'!$F$19,"",S22+1))</f>
        <v/>
      </c>
      <c r="T23" s="19" t="str">
        <f>IF(S23="","",IF('Répartition H_F'!$F$75="",IF('Alternance H_F'!U22='Répartition H_F'!$F$33,"Mme.",IF('Alternance H_F'!V22='Répartition H_F'!$F$34,"M.",IF('Alternance H_F'!T22="M.","Mme.","M."))),IF('Répartition H_F'!$F$75="M.",IF('Répartition H_F'!$F$39='Alternance H_F'!S23,"M.","Mme."),IF('Répartition H_F'!$F$75="Mme.",IF('Répartition H_F'!$F$39='Alternance H_F'!S23,"Mme.","M.")))))</f>
        <v/>
      </c>
      <c r="U23" s="19" t="str">
        <f t="shared" si="6"/>
        <v/>
      </c>
      <c r="V23" s="19" t="str">
        <f t="shared" si="7"/>
        <v/>
      </c>
      <c r="W23" s="19"/>
      <c r="Y23" s="19" t="str">
        <f>IF(Y22="","",IF(Y22+1&gt;'Répartition H_F'!$H$19,"",Y22+1))</f>
        <v/>
      </c>
      <c r="Z23" s="19" t="str">
        <f>IF(Y23="","",IF('Répartition H_F'!$H$75="",IF('Alternance H_F'!AA22='Répartition H_F'!$H$33,"Mme.",IF('Alternance H_F'!AB22='Répartition H_F'!$H$34,"M.",IF('Alternance H_F'!Z22="M.","Mme.","M."))),IF('Répartition H_F'!$H$75="M.",IF('Répartition H_F'!$H$39='Alternance H_F'!Y23,"M.","Mme."),IF('Répartition H_F'!$H$75="Mme.",IF('Répartition H_F'!$H$39='Alternance H_F'!Y23,"Mme.","M.")))))</f>
        <v/>
      </c>
      <c r="AA23" s="19" t="str">
        <f t="shared" si="8"/>
        <v/>
      </c>
      <c r="AB23" s="19" t="str">
        <f t="shared" si="9"/>
        <v/>
      </c>
      <c r="AC23" s="19"/>
      <c r="AD23" s="44"/>
      <c r="AE23" s="19" t="str">
        <f>IF(AE22="","",IF(AE22+1&gt;'Répartition H_F'!$I$19,"",AE22+1))</f>
        <v/>
      </c>
      <c r="AF23" s="19" t="str">
        <f>IF(AE23="","",IF('Répartition H_F'!$I$75="",IF('Alternance H_F'!AG22='Répartition H_F'!$I$33,"Mme.",IF('Alternance H_F'!AH22='Répartition H_F'!$I$34,"M.",IF('Alternance H_F'!AF22="M.","Mme.","M."))),IF('Répartition H_F'!$I$75="M.",IF('Répartition H_F'!$I$39='Alternance H_F'!AE23,"M.","Mme."),IF('Répartition H_F'!$I$75="Mme.",IF('Répartition H_F'!$I$39='Alternance H_F'!AE23,"Mme.","M.")))))</f>
        <v/>
      </c>
      <c r="AG23" s="19" t="str">
        <f t="shared" si="10"/>
        <v/>
      </c>
      <c r="AH23" s="19" t="str">
        <f t="shared" si="11"/>
        <v/>
      </c>
      <c r="AI23" s="19"/>
    </row>
    <row r="24" spans="1:35" x14ac:dyDescent="0.35">
      <c r="A24" s="19" t="str">
        <f>IF(A23="","",IF(A23+1&gt;'Répartition H_F'!$B$19,"",A23+1))</f>
        <v/>
      </c>
      <c r="B24" s="19" t="str">
        <f>IF(A24="","",IF('Répartition H_F'!$B$75="",IF('Alternance H_F'!C23='Répartition H_F'!$B$33,"Mme.",IF('Alternance H_F'!D23='Répartition H_F'!$B$34,"M.",IF('Alternance H_F'!B23="M.","Mme.","M."))),IF('Répartition H_F'!$B$75="M.",IF('Répartition H_F'!$B$39='Alternance H_F'!A24,"M.","Mme."),IF('Répartition H_F'!$B$75="Mme.",IF('Répartition H_F'!$B$39='Alternance H_F'!A24,"Mme.","M.")))))</f>
        <v/>
      </c>
      <c r="C24" s="19" t="str">
        <f t="shared" si="12"/>
        <v/>
      </c>
      <c r="D24" s="19" t="str">
        <f t="shared" si="13"/>
        <v/>
      </c>
      <c r="E24" s="19"/>
      <c r="F24" s="44"/>
      <c r="G24" s="19" t="str">
        <f>IF(G23="","",IF(G23+1&gt;'Répartition H_F'!$C$19,"",G23+1))</f>
        <v/>
      </c>
      <c r="H24" s="19" t="str">
        <f>IF(G24="","",IF('Répartition H_F'!$C$75="",IF('Alternance H_F'!I23='Répartition H_F'!$C$33,"Mme.",IF('Alternance H_F'!J23='Répartition H_F'!$C$34,"M.",IF('Alternance H_F'!H23="M.","Mme.","M."))),IF('Répartition H_F'!$C$75="M.",IF('Répartition H_F'!$C$39='Alternance H_F'!G24,"M.","Mme."),IF('Répartition H_F'!$C$75="Mme.",IF('Répartition H_F'!$C$39='Alternance H_F'!G24,"Mme.","M.")))))</f>
        <v/>
      </c>
      <c r="I24" s="19" t="str">
        <f t="shared" si="2"/>
        <v/>
      </c>
      <c r="J24" s="19" t="str">
        <f t="shared" si="3"/>
        <v/>
      </c>
      <c r="K24" s="19"/>
      <c r="M24" s="19" t="str">
        <f>IF(M23="","",IF(M23+1&gt;'Répartition H_F'!$E$19,"",M23+1))</f>
        <v/>
      </c>
      <c r="N24" s="19" t="str">
        <f>IF(M24="","",IF('Répartition H_F'!$E$75="",IF('Alternance H_F'!O23='Répartition H_F'!$E$33,"Mme.",IF('Alternance H_F'!P23='Répartition H_F'!$E$34,"M.",IF('Alternance H_F'!N23="M.","Mme.","M."))),IF('Répartition H_F'!$E$75="M.",IF('Répartition H_F'!$E$39='Alternance H_F'!M24,"M.","Mme."),IF('Répartition H_F'!$E$75="Mme.",IF('Répartition H_F'!$E$39='Alternance H_F'!M24,"Mme.","M.")))))</f>
        <v/>
      </c>
      <c r="O24" s="19" t="str">
        <f t="shared" si="4"/>
        <v/>
      </c>
      <c r="P24" s="19" t="str">
        <f t="shared" si="5"/>
        <v/>
      </c>
      <c r="Q24" s="19"/>
      <c r="R24" s="44"/>
      <c r="S24" s="19" t="str">
        <f>IF(S23="","",IF(S23+1&gt;'Répartition H_F'!$F$19,"",S23+1))</f>
        <v/>
      </c>
      <c r="T24" s="19" t="str">
        <f>IF(S24="","",IF('Répartition H_F'!$F$75="",IF('Alternance H_F'!U23='Répartition H_F'!$F$33,"Mme.",IF('Alternance H_F'!V23='Répartition H_F'!$F$34,"M.",IF('Alternance H_F'!T23="M.","Mme.","M."))),IF('Répartition H_F'!$F$75="M.",IF('Répartition H_F'!$F$39='Alternance H_F'!S24,"M.","Mme."),IF('Répartition H_F'!$F$75="Mme.",IF('Répartition H_F'!$F$39='Alternance H_F'!S24,"Mme.","M.")))))</f>
        <v/>
      </c>
      <c r="U24" s="19" t="str">
        <f t="shared" si="6"/>
        <v/>
      </c>
      <c r="V24" s="19" t="str">
        <f t="shared" si="7"/>
        <v/>
      </c>
      <c r="W24" s="19"/>
      <c r="Y24" s="19" t="str">
        <f>IF(Y23="","",IF(Y23+1&gt;'Répartition H_F'!$H$19,"",Y23+1))</f>
        <v/>
      </c>
      <c r="Z24" s="19" t="str">
        <f>IF(Y24="","",IF('Répartition H_F'!$H$75="",IF('Alternance H_F'!AA23='Répartition H_F'!$H$33,"Mme.",IF('Alternance H_F'!AB23='Répartition H_F'!$H$34,"M.",IF('Alternance H_F'!Z23="M.","Mme.","M."))),IF('Répartition H_F'!$H$75="M.",IF('Répartition H_F'!$H$39='Alternance H_F'!Y24,"M.","Mme."),IF('Répartition H_F'!$H$75="Mme.",IF('Répartition H_F'!$H$39='Alternance H_F'!Y24,"Mme.","M.")))))</f>
        <v/>
      </c>
      <c r="AA24" s="19" t="str">
        <f t="shared" si="8"/>
        <v/>
      </c>
      <c r="AB24" s="19" t="str">
        <f t="shared" si="9"/>
        <v/>
      </c>
      <c r="AC24" s="19"/>
      <c r="AD24" s="44"/>
      <c r="AE24" s="19" t="str">
        <f>IF(AE23="","",IF(AE23+1&gt;'Répartition H_F'!$I$19,"",AE23+1))</f>
        <v/>
      </c>
      <c r="AF24" s="19" t="str">
        <f>IF(AE24="","",IF('Répartition H_F'!$I$75="",IF('Alternance H_F'!AG23='Répartition H_F'!$I$33,"Mme.",IF('Alternance H_F'!AH23='Répartition H_F'!$I$34,"M.",IF('Alternance H_F'!AF23="M.","Mme.","M."))),IF('Répartition H_F'!$I$75="M.",IF('Répartition H_F'!$I$39='Alternance H_F'!AE24,"M.","Mme."),IF('Répartition H_F'!$I$75="Mme.",IF('Répartition H_F'!$I$39='Alternance H_F'!AE24,"Mme.","M.")))))</f>
        <v/>
      </c>
      <c r="AG24" s="19" t="str">
        <f t="shared" si="10"/>
        <v/>
      </c>
      <c r="AH24" s="19" t="str">
        <f t="shared" si="11"/>
        <v/>
      </c>
      <c r="AI24" s="19"/>
    </row>
    <row r="25" spans="1:35" x14ac:dyDescent="0.35">
      <c r="A25" s="19" t="str">
        <f>IF(A24="","",IF(A24+1&gt;'Répartition H_F'!$B$19,"",A24+1))</f>
        <v/>
      </c>
      <c r="B25" s="19" t="str">
        <f>IF(A25="","",IF('Répartition H_F'!$B$75="",IF('Alternance H_F'!C24='Répartition H_F'!$B$33,"Mme.",IF('Alternance H_F'!D24='Répartition H_F'!$B$34,"M.",IF('Alternance H_F'!B24="M.","Mme.","M."))),IF('Répartition H_F'!$B$75="M.",IF('Répartition H_F'!$B$39='Alternance H_F'!A25,"M.","Mme."),IF('Répartition H_F'!$B$75="Mme.",IF('Répartition H_F'!$B$39='Alternance H_F'!A25,"Mme.","M.")))))</f>
        <v/>
      </c>
      <c r="C25" s="19" t="str">
        <f t="shared" si="12"/>
        <v/>
      </c>
      <c r="D25" s="19" t="str">
        <f t="shared" si="13"/>
        <v/>
      </c>
      <c r="E25" s="19"/>
      <c r="F25" s="44"/>
      <c r="G25" s="19" t="str">
        <f>IF(G24="","",IF(G24+1&gt;'Répartition H_F'!$C$19,"",G24+1))</f>
        <v/>
      </c>
      <c r="H25" s="19" t="str">
        <f>IF(G25="","",IF('Répartition H_F'!$C$75="",IF('Alternance H_F'!I24='Répartition H_F'!$C$33,"Mme.",IF('Alternance H_F'!J24='Répartition H_F'!$C$34,"M.",IF('Alternance H_F'!H24="M.","Mme.","M."))),IF('Répartition H_F'!$C$75="M.",IF('Répartition H_F'!$C$39='Alternance H_F'!G25,"M.","Mme."),IF('Répartition H_F'!$C$75="Mme.",IF('Répartition H_F'!$C$39='Alternance H_F'!G25,"Mme.","M.")))))</f>
        <v/>
      </c>
      <c r="I25" s="19" t="str">
        <f t="shared" si="2"/>
        <v/>
      </c>
      <c r="J25" s="19" t="str">
        <f t="shared" si="3"/>
        <v/>
      </c>
      <c r="K25" s="19"/>
      <c r="M25" s="19" t="str">
        <f>IF(M24="","",IF(M24+1&gt;'Répartition H_F'!$E$19,"",M24+1))</f>
        <v/>
      </c>
      <c r="N25" s="19" t="str">
        <f>IF(M25="","",IF('Répartition H_F'!$E$75="",IF('Alternance H_F'!O24='Répartition H_F'!$E$33,"Mme.",IF('Alternance H_F'!P24='Répartition H_F'!$E$34,"M.",IF('Alternance H_F'!N24="M.","Mme.","M."))),IF('Répartition H_F'!$E$75="M.",IF('Répartition H_F'!$E$39='Alternance H_F'!M25,"M.","Mme."),IF('Répartition H_F'!$E$75="Mme.",IF('Répartition H_F'!$E$39='Alternance H_F'!M25,"Mme.","M.")))))</f>
        <v/>
      </c>
      <c r="O25" s="19" t="str">
        <f t="shared" si="4"/>
        <v/>
      </c>
      <c r="P25" s="19" t="str">
        <f t="shared" si="5"/>
        <v/>
      </c>
      <c r="Q25" s="19"/>
      <c r="R25" s="44"/>
      <c r="S25" s="19" t="str">
        <f>IF(S24="","",IF(S24+1&gt;'Répartition H_F'!$F$19,"",S24+1))</f>
        <v/>
      </c>
      <c r="T25" s="19" t="str">
        <f>IF(S25="","",IF('Répartition H_F'!$F$75="",IF('Alternance H_F'!U24='Répartition H_F'!$F$33,"Mme.",IF('Alternance H_F'!V24='Répartition H_F'!$F$34,"M.",IF('Alternance H_F'!T24="M.","Mme.","M."))),IF('Répartition H_F'!$F$75="M.",IF('Répartition H_F'!$F$39='Alternance H_F'!S25,"M.","Mme."),IF('Répartition H_F'!$F$75="Mme.",IF('Répartition H_F'!$F$39='Alternance H_F'!S25,"Mme.","M.")))))</f>
        <v/>
      </c>
      <c r="U25" s="19" t="str">
        <f t="shared" si="6"/>
        <v/>
      </c>
      <c r="V25" s="19" t="str">
        <f t="shared" si="7"/>
        <v/>
      </c>
      <c r="W25" s="19"/>
      <c r="Y25" s="19" t="str">
        <f>IF(Y24="","",IF(Y24+1&gt;'Répartition H_F'!$H$19,"",Y24+1))</f>
        <v/>
      </c>
      <c r="Z25" s="19" t="str">
        <f>IF(Y25="","",IF('Répartition H_F'!$H$75="",IF('Alternance H_F'!AA24='Répartition H_F'!$H$33,"Mme.",IF('Alternance H_F'!AB24='Répartition H_F'!$H$34,"M.",IF('Alternance H_F'!Z24="M.","Mme.","M."))),IF('Répartition H_F'!$H$75="M.",IF('Répartition H_F'!$H$39='Alternance H_F'!Y25,"M.","Mme."),IF('Répartition H_F'!$H$75="Mme.",IF('Répartition H_F'!$H$39='Alternance H_F'!Y25,"Mme.","M.")))))</f>
        <v/>
      </c>
      <c r="AA25" s="19" t="str">
        <f t="shared" si="8"/>
        <v/>
      </c>
      <c r="AB25" s="19" t="str">
        <f t="shared" si="9"/>
        <v/>
      </c>
      <c r="AC25" s="19"/>
      <c r="AD25" s="44"/>
      <c r="AE25" s="19" t="str">
        <f>IF(AE24="","",IF(AE24+1&gt;'Répartition H_F'!$I$19,"",AE24+1))</f>
        <v/>
      </c>
      <c r="AF25" s="19" t="str">
        <f>IF(AE25="","",IF('Répartition H_F'!$I$75="",IF('Alternance H_F'!AG24='Répartition H_F'!$I$33,"Mme.",IF('Alternance H_F'!AH24='Répartition H_F'!$I$34,"M.",IF('Alternance H_F'!AF24="M.","Mme.","M."))),IF('Répartition H_F'!$I$75="M.",IF('Répartition H_F'!$I$39='Alternance H_F'!AE25,"M.","Mme."),IF('Répartition H_F'!$I$75="Mme.",IF('Répartition H_F'!$I$39='Alternance H_F'!AE25,"Mme.","M.")))))</f>
        <v/>
      </c>
      <c r="AG25" s="19" t="str">
        <f t="shared" si="10"/>
        <v/>
      </c>
      <c r="AH25" s="19" t="str">
        <f t="shared" si="11"/>
        <v/>
      </c>
      <c r="AI25" s="19"/>
    </row>
    <row r="26" spans="1:35" x14ac:dyDescent="0.35">
      <c r="A26" s="19" t="str">
        <f>IF(A25="","",IF(A25+1&gt;'Répartition H_F'!$B$19,"",A25+1))</f>
        <v/>
      </c>
      <c r="B26" s="19" t="str">
        <f>IF(A26="","",IF('Répartition H_F'!$B$75="",IF('Alternance H_F'!C25='Répartition H_F'!$B$33,"Mme.",IF('Alternance H_F'!D25='Répartition H_F'!$B$34,"M.",IF('Alternance H_F'!B25="M.","Mme.","M."))),IF('Répartition H_F'!$B$75="M.",IF('Répartition H_F'!$B$39='Alternance H_F'!A26,"M.","Mme."),IF('Répartition H_F'!$B$75="Mme.",IF('Répartition H_F'!$B$39='Alternance H_F'!A26,"Mme.","M.")))))</f>
        <v/>
      </c>
      <c r="C26" s="19" t="str">
        <f t="shared" si="12"/>
        <v/>
      </c>
      <c r="D26" s="19" t="str">
        <f t="shared" si="13"/>
        <v/>
      </c>
      <c r="E26" s="19"/>
      <c r="F26" s="44"/>
      <c r="G26" s="19" t="str">
        <f>IF(G25="","",IF(G25+1&gt;'Répartition H_F'!$C$19,"",G25+1))</f>
        <v/>
      </c>
      <c r="H26" s="19" t="str">
        <f>IF(G26="","",IF('Répartition H_F'!$C$75="",IF('Alternance H_F'!I25='Répartition H_F'!$C$33,"Mme.",IF('Alternance H_F'!J25='Répartition H_F'!$C$34,"M.",IF('Alternance H_F'!H25="M.","Mme.","M."))),IF('Répartition H_F'!$C$75="M.",IF('Répartition H_F'!$C$39='Alternance H_F'!G26,"M.","Mme."),IF('Répartition H_F'!$C$75="Mme.",IF('Répartition H_F'!$C$39='Alternance H_F'!G26,"Mme.","M.")))))</f>
        <v/>
      </c>
      <c r="I26" s="19" t="str">
        <f t="shared" si="2"/>
        <v/>
      </c>
      <c r="J26" s="19" t="str">
        <f t="shared" si="3"/>
        <v/>
      </c>
      <c r="K26" s="19"/>
      <c r="M26" s="19" t="str">
        <f>IF(M25="","",IF(M25+1&gt;'Répartition H_F'!$E$19,"",M25+1))</f>
        <v/>
      </c>
      <c r="N26" s="19" t="str">
        <f>IF(M26="","",IF('Répartition H_F'!$E$75="",IF('Alternance H_F'!O25='Répartition H_F'!$E$33,"Mme.",IF('Alternance H_F'!P25='Répartition H_F'!$E$34,"M.",IF('Alternance H_F'!N25="M.","Mme.","M."))),IF('Répartition H_F'!$E$75="M.",IF('Répartition H_F'!$E$39='Alternance H_F'!M26,"M.","Mme."),IF('Répartition H_F'!$E$75="Mme.",IF('Répartition H_F'!$E$39='Alternance H_F'!M26,"Mme.","M.")))))</f>
        <v/>
      </c>
      <c r="O26" s="19" t="str">
        <f t="shared" si="4"/>
        <v/>
      </c>
      <c r="P26" s="19" t="str">
        <f t="shared" si="5"/>
        <v/>
      </c>
      <c r="Q26" s="19"/>
      <c r="R26" s="44"/>
      <c r="S26" s="19" t="str">
        <f>IF(S25="","",IF(S25+1&gt;'Répartition H_F'!$F$19,"",S25+1))</f>
        <v/>
      </c>
      <c r="T26" s="19" t="str">
        <f>IF(S26="","",IF('Répartition H_F'!$F$75="",IF('Alternance H_F'!U25='Répartition H_F'!$F$33,"Mme.",IF('Alternance H_F'!V25='Répartition H_F'!$F$34,"M.",IF('Alternance H_F'!T25="M.","Mme.","M."))),IF('Répartition H_F'!$F$75="M.",IF('Répartition H_F'!$F$39='Alternance H_F'!S26,"M.","Mme."),IF('Répartition H_F'!$F$75="Mme.",IF('Répartition H_F'!$F$39='Alternance H_F'!S26,"Mme.","M.")))))</f>
        <v/>
      </c>
      <c r="U26" s="19" t="str">
        <f t="shared" si="6"/>
        <v/>
      </c>
      <c r="V26" s="19" t="str">
        <f t="shared" si="7"/>
        <v/>
      </c>
      <c r="W26" s="19"/>
      <c r="Y26" s="19" t="str">
        <f>IF(Y25="","",IF(Y25+1&gt;'Répartition H_F'!$H$19,"",Y25+1))</f>
        <v/>
      </c>
      <c r="Z26" s="19" t="str">
        <f>IF(Y26="","",IF('Répartition H_F'!$H$75="",IF('Alternance H_F'!AA25='Répartition H_F'!$H$33,"Mme.",IF('Alternance H_F'!AB25='Répartition H_F'!$H$34,"M.",IF('Alternance H_F'!Z25="M.","Mme.","M."))),IF('Répartition H_F'!$H$75="M.",IF('Répartition H_F'!$H$39='Alternance H_F'!Y26,"M.","Mme."),IF('Répartition H_F'!$H$75="Mme.",IF('Répartition H_F'!$H$39='Alternance H_F'!Y26,"Mme.","M.")))))</f>
        <v/>
      </c>
      <c r="AA26" s="19" t="str">
        <f t="shared" si="8"/>
        <v/>
      </c>
      <c r="AB26" s="19" t="str">
        <f t="shared" si="9"/>
        <v/>
      </c>
      <c r="AC26" s="19"/>
      <c r="AD26" s="44"/>
      <c r="AE26" s="19" t="str">
        <f>IF(AE25="","",IF(AE25+1&gt;'Répartition H_F'!$I$19,"",AE25+1))</f>
        <v/>
      </c>
      <c r="AF26" s="19" t="str">
        <f>IF(AE26="","",IF('Répartition H_F'!$I$75="",IF('Alternance H_F'!AG25='Répartition H_F'!$I$33,"Mme.",IF('Alternance H_F'!AH25='Répartition H_F'!$I$34,"M.",IF('Alternance H_F'!AF25="M.","Mme.","M."))),IF('Répartition H_F'!$I$75="M.",IF('Répartition H_F'!$I$39='Alternance H_F'!AE26,"M.","Mme."),IF('Répartition H_F'!$I$75="Mme.",IF('Répartition H_F'!$I$39='Alternance H_F'!AE26,"Mme.","M.")))))</f>
        <v/>
      </c>
      <c r="AG26" s="19" t="str">
        <f t="shared" si="10"/>
        <v/>
      </c>
      <c r="AH26" s="19" t="str">
        <f t="shared" si="11"/>
        <v/>
      </c>
      <c r="AI26" s="19"/>
    </row>
    <row r="27" spans="1:35" x14ac:dyDescent="0.35">
      <c r="A27" s="19" t="str">
        <f>IF(A26="","",IF(A26+1&gt;'Répartition H_F'!$B$19,"",A26+1))</f>
        <v/>
      </c>
      <c r="B27" s="19" t="str">
        <f>IF(A27="","",IF('Répartition H_F'!$B$75="",IF('Alternance H_F'!C26='Répartition H_F'!$B$33,"Mme.",IF('Alternance H_F'!D26='Répartition H_F'!$B$34,"M.",IF('Alternance H_F'!B26="M.","Mme.","M."))),IF('Répartition H_F'!$B$75="M.",IF('Répartition H_F'!$B$39='Alternance H_F'!A27,"M.","Mme."),IF('Répartition H_F'!$B$75="Mme.",IF('Répartition H_F'!$B$39='Alternance H_F'!A27,"Mme.","M.")))))</f>
        <v/>
      </c>
      <c r="C27" s="19" t="str">
        <f t="shared" si="12"/>
        <v/>
      </c>
      <c r="D27" s="19" t="str">
        <f t="shared" si="13"/>
        <v/>
      </c>
      <c r="E27" s="19"/>
      <c r="F27" s="44"/>
      <c r="G27" s="19" t="str">
        <f>IF(G26="","",IF(G26+1&gt;'Répartition H_F'!$C$19,"",G26+1))</f>
        <v/>
      </c>
      <c r="H27" s="19" t="str">
        <f>IF(G27="","",IF('Répartition H_F'!$C$75="",IF('Alternance H_F'!I26='Répartition H_F'!$C$33,"Mme.",IF('Alternance H_F'!J26='Répartition H_F'!$C$34,"M.",IF('Alternance H_F'!H26="M.","Mme.","M."))),IF('Répartition H_F'!$C$75="M.",IF('Répartition H_F'!$C$39='Alternance H_F'!G27,"M.","Mme."),IF('Répartition H_F'!$C$75="Mme.",IF('Répartition H_F'!$C$39='Alternance H_F'!G27,"Mme.","M.")))))</f>
        <v/>
      </c>
      <c r="I27" s="19" t="str">
        <f t="shared" si="2"/>
        <v/>
      </c>
      <c r="J27" s="19" t="str">
        <f t="shared" si="3"/>
        <v/>
      </c>
      <c r="K27" s="19"/>
      <c r="M27" s="19" t="str">
        <f>IF(M26="","",IF(M26+1&gt;'Répartition H_F'!$E$19,"",M26+1))</f>
        <v/>
      </c>
      <c r="N27" s="19" t="str">
        <f>IF(M27="","",IF('Répartition H_F'!$E$75="",IF('Alternance H_F'!O26='Répartition H_F'!$E$33,"Mme.",IF('Alternance H_F'!P26='Répartition H_F'!$E$34,"M.",IF('Alternance H_F'!N26="M.","Mme.","M."))),IF('Répartition H_F'!$E$75="M.",IF('Répartition H_F'!$E$39='Alternance H_F'!M27,"M.","Mme."),IF('Répartition H_F'!$E$75="Mme.",IF('Répartition H_F'!$E$39='Alternance H_F'!M27,"Mme.","M.")))))</f>
        <v/>
      </c>
      <c r="O27" s="19" t="str">
        <f t="shared" si="4"/>
        <v/>
      </c>
      <c r="P27" s="19" t="str">
        <f t="shared" si="5"/>
        <v/>
      </c>
      <c r="Q27" s="19"/>
      <c r="R27" s="44"/>
      <c r="S27" s="19" t="str">
        <f>IF(S26="","",IF(S26+1&gt;'Répartition H_F'!$F$19,"",S26+1))</f>
        <v/>
      </c>
      <c r="T27" s="19" t="str">
        <f>IF(S27="","",IF('Répartition H_F'!$F$75="",IF('Alternance H_F'!U26='Répartition H_F'!$F$33,"Mme.",IF('Alternance H_F'!V26='Répartition H_F'!$F$34,"M.",IF('Alternance H_F'!T26="M.","Mme.","M."))),IF('Répartition H_F'!$F$75="M.",IF('Répartition H_F'!$F$39='Alternance H_F'!S27,"M.","Mme."),IF('Répartition H_F'!$F$75="Mme.",IF('Répartition H_F'!$F$39='Alternance H_F'!S27,"Mme.","M.")))))</f>
        <v/>
      </c>
      <c r="U27" s="19" t="str">
        <f t="shared" si="6"/>
        <v/>
      </c>
      <c r="V27" s="19" t="str">
        <f t="shared" si="7"/>
        <v/>
      </c>
      <c r="W27" s="19"/>
      <c r="Y27" s="19" t="str">
        <f>IF(Y26="","",IF(Y26+1&gt;'Répartition H_F'!$H$19,"",Y26+1))</f>
        <v/>
      </c>
      <c r="Z27" s="19" t="str">
        <f>IF(Y27="","",IF('Répartition H_F'!$H$75="",IF('Alternance H_F'!AA26='Répartition H_F'!$H$33,"Mme.",IF('Alternance H_F'!AB26='Répartition H_F'!$H$34,"M.",IF('Alternance H_F'!Z26="M.","Mme.","M."))),IF('Répartition H_F'!$H$75="M.",IF('Répartition H_F'!$H$39='Alternance H_F'!Y27,"M.","Mme."),IF('Répartition H_F'!$H$75="Mme.",IF('Répartition H_F'!$H$39='Alternance H_F'!Y27,"Mme.","M.")))))</f>
        <v/>
      </c>
      <c r="AA27" s="19" t="str">
        <f t="shared" si="8"/>
        <v/>
      </c>
      <c r="AB27" s="19" t="str">
        <f t="shared" si="9"/>
        <v/>
      </c>
      <c r="AC27" s="19"/>
      <c r="AD27" s="44"/>
      <c r="AE27" s="19" t="str">
        <f>IF(AE26="","",IF(AE26+1&gt;'Répartition H_F'!$I$19,"",AE26+1))</f>
        <v/>
      </c>
      <c r="AF27" s="19" t="str">
        <f>IF(AE27="","",IF('Répartition H_F'!$I$75="",IF('Alternance H_F'!AG26='Répartition H_F'!$I$33,"Mme.",IF('Alternance H_F'!AH26='Répartition H_F'!$I$34,"M.",IF('Alternance H_F'!AF26="M.","Mme.","M."))),IF('Répartition H_F'!$I$75="M.",IF('Répartition H_F'!$I$39='Alternance H_F'!AE27,"M.","Mme."),IF('Répartition H_F'!$I$75="Mme.",IF('Répartition H_F'!$I$39='Alternance H_F'!AE27,"Mme.","M.")))))</f>
        <v/>
      </c>
      <c r="AG27" s="19" t="str">
        <f t="shared" si="10"/>
        <v/>
      </c>
      <c r="AH27" s="19" t="str">
        <f t="shared" si="11"/>
        <v/>
      </c>
      <c r="AI27" s="19"/>
    </row>
    <row r="28" spans="1:35" x14ac:dyDescent="0.35">
      <c r="A28" s="19" t="str">
        <f>IF(A27="","",IF(A27+1&gt;'Répartition H_F'!$B$19,"",A27+1))</f>
        <v/>
      </c>
      <c r="B28" s="19" t="str">
        <f>IF(A28="","",IF('Répartition H_F'!$B$75="",IF('Alternance H_F'!C27='Répartition H_F'!$B$33,"Mme.",IF('Alternance H_F'!D27='Répartition H_F'!$B$34,"M.",IF('Alternance H_F'!B27="M.","Mme.","M."))),IF('Répartition H_F'!$B$75="M.",IF('Répartition H_F'!$B$39='Alternance H_F'!A28,"M.","Mme."),IF('Répartition H_F'!$B$75="Mme.",IF('Répartition H_F'!$B$39='Alternance H_F'!A28,"Mme.","M.")))))</f>
        <v/>
      </c>
      <c r="C28" s="19" t="str">
        <f t="shared" si="12"/>
        <v/>
      </c>
      <c r="D28" s="19" t="str">
        <f t="shared" si="13"/>
        <v/>
      </c>
      <c r="E28" s="19"/>
      <c r="F28" s="44"/>
      <c r="G28" s="19" t="str">
        <f>IF(G27="","",IF(G27+1&gt;'Répartition H_F'!$C$19,"",G27+1))</f>
        <v/>
      </c>
      <c r="H28" s="19" t="str">
        <f>IF(G28="","",IF('Répartition H_F'!$C$75="",IF('Alternance H_F'!I27='Répartition H_F'!$C$33,"Mme.",IF('Alternance H_F'!J27='Répartition H_F'!$C$34,"M.",IF('Alternance H_F'!H27="M.","Mme.","M."))),IF('Répartition H_F'!$C$75="M.",IF('Répartition H_F'!$C$39='Alternance H_F'!G28,"M.","Mme."),IF('Répartition H_F'!$C$75="Mme.",IF('Répartition H_F'!$C$39='Alternance H_F'!G28,"Mme.","M.")))))</f>
        <v/>
      </c>
      <c r="I28" s="19" t="str">
        <f t="shared" si="2"/>
        <v/>
      </c>
      <c r="J28" s="19" t="str">
        <f t="shared" si="3"/>
        <v/>
      </c>
      <c r="K28" s="19"/>
      <c r="M28" s="19" t="str">
        <f>IF(M27="","",IF(M27+1&gt;'Répartition H_F'!$E$19,"",M27+1))</f>
        <v/>
      </c>
      <c r="N28" s="19" t="str">
        <f>IF(M28="","",IF('Répartition H_F'!$E$75="",IF('Alternance H_F'!O27='Répartition H_F'!$E$33,"Mme.",IF('Alternance H_F'!P27='Répartition H_F'!$E$34,"M.",IF('Alternance H_F'!N27="M.","Mme.","M."))),IF('Répartition H_F'!$E$75="M.",IF('Répartition H_F'!$E$39='Alternance H_F'!M28,"M.","Mme."),IF('Répartition H_F'!$E$75="Mme.",IF('Répartition H_F'!$E$39='Alternance H_F'!M28,"Mme.","M.")))))</f>
        <v/>
      </c>
      <c r="O28" s="19" t="str">
        <f t="shared" si="4"/>
        <v/>
      </c>
      <c r="P28" s="19" t="str">
        <f t="shared" si="5"/>
        <v/>
      </c>
      <c r="Q28" s="19"/>
      <c r="R28" s="44"/>
      <c r="S28" s="19" t="str">
        <f>IF(S27="","",IF(S27+1&gt;'Répartition H_F'!$F$19,"",S27+1))</f>
        <v/>
      </c>
      <c r="T28" s="19" t="str">
        <f>IF(S28="","",IF('Répartition H_F'!$F$75="",IF('Alternance H_F'!U27='Répartition H_F'!$F$33,"Mme.",IF('Alternance H_F'!V27='Répartition H_F'!$F$34,"M.",IF('Alternance H_F'!T27="M.","Mme.","M."))),IF('Répartition H_F'!$F$75="M.",IF('Répartition H_F'!$F$39='Alternance H_F'!S28,"M.","Mme."),IF('Répartition H_F'!$F$75="Mme.",IF('Répartition H_F'!$F$39='Alternance H_F'!S28,"Mme.","M.")))))</f>
        <v/>
      </c>
      <c r="U28" s="19" t="str">
        <f t="shared" si="6"/>
        <v/>
      </c>
      <c r="V28" s="19" t="str">
        <f t="shared" si="7"/>
        <v/>
      </c>
      <c r="W28" s="19"/>
      <c r="Y28" s="19" t="str">
        <f>IF(Y27="","",IF(Y27+1&gt;'Répartition H_F'!$H$19,"",Y27+1))</f>
        <v/>
      </c>
      <c r="Z28" s="19" t="str">
        <f>IF(Y28="","",IF('Répartition H_F'!$H$75="",IF('Alternance H_F'!AA27='Répartition H_F'!$H$33,"Mme.",IF('Alternance H_F'!AB27='Répartition H_F'!$H$34,"M.",IF('Alternance H_F'!Z27="M.","Mme.","M."))),IF('Répartition H_F'!$H$75="M.",IF('Répartition H_F'!$H$39='Alternance H_F'!Y28,"M.","Mme."),IF('Répartition H_F'!$H$75="Mme.",IF('Répartition H_F'!$H$39='Alternance H_F'!Y28,"Mme.","M.")))))</f>
        <v/>
      </c>
      <c r="AA28" s="19" t="str">
        <f t="shared" si="8"/>
        <v/>
      </c>
      <c r="AB28" s="19" t="str">
        <f t="shared" si="9"/>
        <v/>
      </c>
      <c r="AC28" s="19"/>
      <c r="AD28" s="44"/>
      <c r="AE28" s="19" t="str">
        <f>IF(AE27="","",IF(AE27+1&gt;'Répartition H_F'!$I$19,"",AE27+1))</f>
        <v/>
      </c>
      <c r="AF28" s="19" t="str">
        <f>IF(AE28="","",IF('Répartition H_F'!$I$75="",IF('Alternance H_F'!AG27='Répartition H_F'!$I$33,"Mme.",IF('Alternance H_F'!AH27='Répartition H_F'!$I$34,"M.",IF('Alternance H_F'!AF27="M.","Mme.","M."))),IF('Répartition H_F'!$I$75="M.",IF('Répartition H_F'!$I$39='Alternance H_F'!AE28,"M.","Mme."),IF('Répartition H_F'!$I$75="Mme.",IF('Répartition H_F'!$I$39='Alternance H_F'!AE28,"Mme.","M.")))))</f>
        <v/>
      </c>
      <c r="AG28" s="19" t="str">
        <f t="shared" si="10"/>
        <v/>
      </c>
      <c r="AH28" s="19" t="str">
        <f t="shared" si="11"/>
        <v/>
      </c>
      <c r="AI28" s="19"/>
    </row>
    <row r="29" spans="1:35" x14ac:dyDescent="0.35">
      <c r="A29" s="19" t="str">
        <f>IF(A28="","",IF(A28+1&gt;'Répartition H_F'!$B$19,"",A28+1))</f>
        <v/>
      </c>
      <c r="B29" s="19" t="str">
        <f>IF(A29="","",IF('Répartition H_F'!$B$75="",IF('Alternance H_F'!C28='Répartition H_F'!$B$33,"Mme.",IF('Alternance H_F'!D28='Répartition H_F'!$B$34,"M.",IF('Alternance H_F'!B28="M.","Mme.","M."))),IF('Répartition H_F'!$B$75="M.",IF('Répartition H_F'!$B$39='Alternance H_F'!A29,"M.","Mme."),IF('Répartition H_F'!$B$75="Mme.",IF('Répartition H_F'!$B$39='Alternance H_F'!A29,"Mme.","M.")))))</f>
        <v/>
      </c>
      <c r="C29" s="19" t="str">
        <f t="shared" si="12"/>
        <v/>
      </c>
      <c r="D29" s="19" t="str">
        <f t="shared" si="13"/>
        <v/>
      </c>
      <c r="E29" s="19"/>
      <c r="F29" s="44"/>
      <c r="G29" s="19" t="str">
        <f>IF(G28="","",IF(G28+1&gt;'Répartition H_F'!$C$19,"",G28+1))</f>
        <v/>
      </c>
      <c r="H29" s="19" t="str">
        <f>IF(G29="","",IF('Répartition H_F'!$C$75="",IF('Alternance H_F'!I28='Répartition H_F'!$C$33,"Mme.",IF('Alternance H_F'!J28='Répartition H_F'!$C$34,"M.",IF('Alternance H_F'!H28="M.","Mme.","M."))),IF('Répartition H_F'!$C$75="M.",IF('Répartition H_F'!$C$39='Alternance H_F'!G29,"M.","Mme."),IF('Répartition H_F'!$C$75="Mme.",IF('Répartition H_F'!$C$39='Alternance H_F'!G29,"Mme.","M.")))))</f>
        <v/>
      </c>
      <c r="I29" s="19" t="str">
        <f t="shared" si="2"/>
        <v/>
      </c>
      <c r="J29" s="19" t="str">
        <f t="shared" si="3"/>
        <v/>
      </c>
      <c r="K29" s="19"/>
      <c r="M29" s="19" t="str">
        <f>IF(M28="","",IF(M28+1&gt;'Répartition H_F'!$E$19,"",M28+1))</f>
        <v/>
      </c>
      <c r="N29" s="19" t="str">
        <f>IF(M29="","",IF('Répartition H_F'!$E$75="",IF('Alternance H_F'!O28='Répartition H_F'!$E$33,"Mme.",IF('Alternance H_F'!P28='Répartition H_F'!$E$34,"M.",IF('Alternance H_F'!N28="M.","Mme.","M."))),IF('Répartition H_F'!$E$75="M.",IF('Répartition H_F'!$E$39='Alternance H_F'!M29,"M.","Mme."),IF('Répartition H_F'!$E$75="Mme.",IF('Répartition H_F'!$E$39='Alternance H_F'!M29,"Mme.","M.")))))</f>
        <v/>
      </c>
      <c r="O29" s="19" t="str">
        <f t="shared" si="4"/>
        <v/>
      </c>
      <c r="P29" s="19" t="str">
        <f t="shared" si="5"/>
        <v/>
      </c>
      <c r="Q29" s="19"/>
      <c r="R29" s="44"/>
      <c r="S29" s="19" t="str">
        <f>IF(S28="","",IF(S28+1&gt;'Répartition H_F'!$F$19,"",S28+1))</f>
        <v/>
      </c>
      <c r="T29" s="19" t="str">
        <f>IF(S29="","",IF('Répartition H_F'!$F$75="",IF('Alternance H_F'!U28='Répartition H_F'!$F$33,"Mme.",IF('Alternance H_F'!V28='Répartition H_F'!$F$34,"M.",IF('Alternance H_F'!T28="M.","Mme.","M."))),IF('Répartition H_F'!$F$75="M.",IF('Répartition H_F'!$F$39='Alternance H_F'!S29,"M.","Mme."),IF('Répartition H_F'!$F$75="Mme.",IF('Répartition H_F'!$F$39='Alternance H_F'!S29,"Mme.","M.")))))</f>
        <v/>
      </c>
      <c r="U29" s="19" t="str">
        <f t="shared" si="6"/>
        <v/>
      </c>
      <c r="V29" s="19" t="str">
        <f t="shared" si="7"/>
        <v/>
      </c>
      <c r="W29" s="19"/>
      <c r="Y29" s="19" t="str">
        <f>IF(Y28="","",IF(Y28+1&gt;'Répartition H_F'!$H$19,"",Y28+1))</f>
        <v/>
      </c>
      <c r="Z29" s="19" t="str">
        <f>IF(Y29="","",IF('Répartition H_F'!$H$75="",IF('Alternance H_F'!AA28='Répartition H_F'!$H$33,"Mme.",IF('Alternance H_F'!AB28='Répartition H_F'!$H$34,"M.",IF('Alternance H_F'!Z28="M.","Mme.","M."))),IF('Répartition H_F'!$H$75="M.",IF('Répartition H_F'!$H$39='Alternance H_F'!Y29,"M.","Mme."),IF('Répartition H_F'!$H$75="Mme.",IF('Répartition H_F'!$H$39='Alternance H_F'!Y29,"Mme.","M.")))))</f>
        <v/>
      </c>
      <c r="AA29" s="19" t="str">
        <f t="shared" si="8"/>
        <v/>
      </c>
      <c r="AB29" s="19" t="str">
        <f t="shared" si="9"/>
        <v/>
      </c>
      <c r="AC29" s="19"/>
      <c r="AD29" s="44"/>
      <c r="AE29" s="19" t="str">
        <f>IF(AE28="","",IF(AE28+1&gt;'Répartition H_F'!$I$19,"",AE28+1))</f>
        <v/>
      </c>
      <c r="AF29" s="19" t="str">
        <f>IF(AE29="","",IF('Répartition H_F'!$I$75="",IF('Alternance H_F'!AG28='Répartition H_F'!$I$33,"Mme.",IF('Alternance H_F'!AH28='Répartition H_F'!$I$34,"M.",IF('Alternance H_F'!AF28="M.","Mme.","M."))),IF('Répartition H_F'!$I$75="M.",IF('Répartition H_F'!$I$39='Alternance H_F'!AE29,"M.","Mme."),IF('Répartition H_F'!$I$75="Mme.",IF('Répartition H_F'!$I$39='Alternance H_F'!AE29,"Mme.","M.")))))</f>
        <v/>
      </c>
      <c r="AG29" s="19" t="str">
        <f t="shared" si="10"/>
        <v/>
      </c>
      <c r="AH29" s="19" t="str">
        <f t="shared" si="11"/>
        <v/>
      </c>
      <c r="AI29" s="19"/>
    </row>
    <row r="30" spans="1:35" x14ac:dyDescent="0.35">
      <c r="A30" s="19" t="str">
        <f>IF(A29="","",IF(A29+1&gt;'Répartition H_F'!$B$19,"",A29+1))</f>
        <v/>
      </c>
      <c r="B30" s="19" t="str">
        <f>IF(A30="","",IF('Répartition H_F'!$B$75="",IF('Alternance H_F'!C29='Répartition H_F'!$B$33,"Mme.",IF('Alternance H_F'!D29='Répartition H_F'!$B$34,"M.",IF('Alternance H_F'!B29="M.","Mme.","M."))),IF('Répartition H_F'!$B$75="M.",IF('Répartition H_F'!$B$39='Alternance H_F'!A30,"M.","Mme."),IF('Répartition H_F'!$B$75="Mme.",IF('Répartition H_F'!$B$39='Alternance H_F'!A30,"Mme.","M.")))))</f>
        <v/>
      </c>
      <c r="C30" s="19" t="str">
        <f t="shared" si="12"/>
        <v/>
      </c>
      <c r="D30" s="19" t="str">
        <f t="shared" si="13"/>
        <v/>
      </c>
      <c r="E30" s="19"/>
      <c r="F30" s="44"/>
      <c r="G30" s="19" t="str">
        <f>IF(G29="","",IF(G29+1&gt;'Répartition H_F'!$C$19,"",G29+1))</f>
        <v/>
      </c>
      <c r="H30" s="19" t="str">
        <f>IF(G30="","",IF('Répartition H_F'!$C$75="",IF('Alternance H_F'!I29='Répartition H_F'!$C$33,"Mme.",IF('Alternance H_F'!J29='Répartition H_F'!$C$34,"M.",IF('Alternance H_F'!H29="M.","Mme.","M."))),IF('Répartition H_F'!$C$75="M.",IF('Répartition H_F'!$C$39='Alternance H_F'!G30,"M.","Mme."),IF('Répartition H_F'!$C$75="Mme.",IF('Répartition H_F'!$C$39='Alternance H_F'!G30,"Mme.","M.")))))</f>
        <v/>
      </c>
      <c r="I30" s="19" t="str">
        <f t="shared" si="2"/>
        <v/>
      </c>
      <c r="J30" s="19" t="str">
        <f t="shared" si="3"/>
        <v/>
      </c>
      <c r="K30" s="19"/>
      <c r="M30" s="19" t="str">
        <f>IF(M29="","",IF(M29+1&gt;'Répartition H_F'!$E$19,"",M29+1))</f>
        <v/>
      </c>
      <c r="N30" s="19" t="str">
        <f>IF(M30="","",IF('Répartition H_F'!$E$75="",IF('Alternance H_F'!O29='Répartition H_F'!$E$33,"Mme.",IF('Alternance H_F'!P29='Répartition H_F'!$E$34,"M.",IF('Alternance H_F'!N29="M.","Mme.","M."))),IF('Répartition H_F'!$E$75="M.",IF('Répartition H_F'!$E$39='Alternance H_F'!M30,"M.","Mme."),IF('Répartition H_F'!$E$75="Mme.",IF('Répartition H_F'!$E$39='Alternance H_F'!M30,"Mme.","M.")))))</f>
        <v/>
      </c>
      <c r="O30" s="19" t="str">
        <f t="shared" si="4"/>
        <v/>
      </c>
      <c r="P30" s="19" t="str">
        <f t="shared" si="5"/>
        <v/>
      </c>
      <c r="Q30" s="19"/>
      <c r="R30" s="44"/>
      <c r="S30" s="19" t="str">
        <f>IF(S29="","",IF(S29+1&gt;'Répartition H_F'!$F$19,"",S29+1))</f>
        <v/>
      </c>
      <c r="T30" s="19" t="str">
        <f>IF(S30="","",IF('Répartition H_F'!$F$75="",IF('Alternance H_F'!U29='Répartition H_F'!$F$33,"Mme.",IF('Alternance H_F'!V29='Répartition H_F'!$F$34,"M.",IF('Alternance H_F'!T29="M.","Mme.","M."))),IF('Répartition H_F'!$F$75="M.",IF('Répartition H_F'!$F$39='Alternance H_F'!S30,"M.","Mme."),IF('Répartition H_F'!$F$75="Mme.",IF('Répartition H_F'!$F$39='Alternance H_F'!S30,"Mme.","M.")))))</f>
        <v/>
      </c>
      <c r="U30" s="19" t="str">
        <f t="shared" si="6"/>
        <v/>
      </c>
      <c r="V30" s="19" t="str">
        <f t="shared" si="7"/>
        <v/>
      </c>
      <c r="W30" s="19"/>
      <c r="Y30" s="19" t="str">
        <f>IF(Y29="","",IF(Y29+1&gt;'Répartition H_F'!$H$19,"",Y29+1))</f>
        <v/>
      </c>
      <c r="Z30" s="19" t="str">
        <f>IF(Y30="","",IF('Répartition H_F'!$H$75="",IF('Alternance H_F'!AA29='Répartition H_F'!$H$33,"Mme.",IF('Alternance H_F'!AB29='Répartition H_F'!$H$34,"M.",IF('Alternance H_F'!Z29="M.","Mme.","M."))),IF('Répartition H_F'!$H$75="M.",IF('Répartition H_F'!$H$39='Alternance H_F'!Y30,"M.","Mme."),IF('Répartition H_F'!$H$75="Mme.",IF('Répartition H_F'!$H$39='Alternance H_F'!Y30,"Mme.","M.")))))</f>
        <v/>
      </c>
      <c r="AA30" s="19" t="str">
        <f t="shared" si="8"/>
        <v/>
      </c>
      <c r="AB30" s="19" t="str">
        <f t="shared" si="9"/>
        <v/>
      </c>
      <c r="AC30" s="19"/>
      <c r="AD30" s="44"/>
      <c r="AE30" s="19" t="str">
        <f>IF(AE29="","",IF(AE29+1&gt;'Répartition H_F'!$I$19,"",AE29+1))</f>
        <v/>
      </c>
      <c r="AF30" s="19" t="str">
        <f>IF(AE30="","",IF('Répartition H_F'!$I$75="",IF('Alternance H_F'!AG29='Répartition H_F'!$I$33,"Mme.",IF('Alternance H_F'!AH29='Répartition H_F'!$I$34,"M.",IF('Alternance H_F'!AF29="M.","Mme.","M."))),IF('Répartition H_F'!$I$75="M.",IF('Répartition H_F'!$I$39='Alternance H_F'!AE30,"M.","Mme."),IF('Répartition H_F'!$I$75="Mme.",IF('Répartition H_F'!$I$39='Alternance H_F'!AE30,"Mme.","M.")))))</f>
        <v/>
      </c>
      <c r="AG30" s="19" t="str">
        <f t="shared" si="10"/>
        <v/>
      </c>
      <c r="AH30" s="19" t="str">
        <f t="shared" si="11"/>
        <v/>
      </c>
      <c r="AI30" s="19"/>
    </row>
    <row r="31" spans="1:35" x14ac:dyDescent="0.35">
      <c r="A31" s="19" t="str">
        <f>IF(A30="","",IF(A30+1&gt;'Répartition H_F'!$B$19,"",A30+1))</f>
        <v/>
      </c>
      <c r="B31" s="19" t="str">
        <f>IF(A31="","",IF('Répartition H_F'!$B$75="",IF('Alternance H_F'!C30='Répartition H_F'!$B$33,"Mme.",IF('Alternance H_F'!D30='Répartition H_F'!$B$34,"M.",IF('Alternance H_F'!B30="M.","Mme.","M."))),IF('Répartition H_F'!$B$75="M.",IF('Répartition H_F'!$B$39='Alternance H_F'!A31,"M.","Mme."),IF('Répartition H_F'!$B$75="Mme.",IF('Répartition H_F'!$B$39='Alternance H_F'!A31,"Mme.","M.")))))</f>
        <v/>
      </c>
      <c r="C31" s="19" t="str">
        <f t="shared" si="12"/>
        <v/>
      </c>
      <c r="D31" s="19" t="str">
        <f t="shared" si="13"/>
        <v/>
      </c>
      <c r="E31" s="19"/>
      <c r="F31" s="44"/>
      <c r="G31" s="19" t="str">
        <f>IF(G30="","",IF(G30+1&gt;'Répartition H_F'!$C$19,"",G30+1))</f>
        <v/>
      </c>
      <c r="H31" s="19" t="str">
        <f>IF(G31="","",IF('Répartition H_F'!$C$75="",IF('Alternance H_F'!I30='Répartition H_F'!$C$33,"Mme.",IF('Alternance H_F'!J30='Répartition H_F'!$C$34,"M.",IF('Alternance H_F'!H30="M.","Mme.","M."))),IF('Répartition H_F'!$C$75="M.",IF('Répartition H_F'!$C$39='Alternance H_F'!G31,"M.","Mme."),IF('Répartition H_F'!$C$75="Mme.",IF('Répartition H_F'!$C$39='Alternance H_F'!G31,"Mme.","M.")))))</f>
        <v/>
      </c>
      <c r="I31" s="19" t="str">
        <f t="shared" si="2"/>
        <v/>
      </c>
      <c r="J31" s="19" t="str">
        <f t="shared" si="3"/>
        <v/>
      </c>
      <c r="K31" s="19"/>
      <c r="M31" s="19" t="str">
        <f>IF(M30="","",IF(M30+1&gt;'Répartition H_F'!$E$19,"",M30+1))</f>
        <v/>
      </c>
      <c r="N31" s="19" t="str">
        <f>IF(M31="","",IF('Répartition H_F'!$E$75="",IF('Alternance H_F'!O30='Répartition H_F'!$E$33,"Mme.",IF('Alternance H_F'!P30='Répartition H_F'!$E$34,"M.",IF('Alternance H_F'!N30="M.","Mme.","M."))),IF('Répartition H_F'!$E$75="M.",IF('Répartition H_F'!$E$39='Alternance H_F'!M31,"M.","Mme."),IF('Répartition H_F'!$E$75="Mme.",IF('Répartition H_F'!$E$39='Alternance H_F'!M31,"Mme.","M.")))))</f>
        <v/>
      </c>
      <c r="O31" s="19" t="str">
        <f t="shared" si="4"/>
        <v/>
      </c>
      <c r="P31" s="19" t="str">
        <f t="shared" si="5"/>
        <v/>
      </c>
      <c r="Q31" s="19"/>
      <c r="R31" s="44"/>
      <c r="S31" s="19" t="str">
        <f>IF(S30="","",IF(S30+1&gt;'Répartition H_F'!$F$19,"",S30+1))</f>
        <v/>
      </c>
      <c r="T31" s="19" t="str">
        <f>IF(S31="","",IF('Répartition H_F'!$F$75="",IF('Alternance H_F'!U30='Répartition H_F'!$F$33,"Mme.",IF('Alternance H_F'!V30='Répartition H_F'!$F$34,"M.",IF('Alternance H_F'!T30="M.","Mme.","M."))),IF('Répartition H_F'!$F$75="M.",IF('Répartition H_F'!$F$39='Alternance H_F'!S31,"M.","Mme."),IF('Répartition H_F'!$F$75="Mme.",IF('Répartition H_F'!$F$39='Alternance H_F'!S31,"Mme.","M.")))))</f>
        <v/>
      </c>
      <c r="U31" s="19" t="str">
        <f t="shared" si="6"/>
        <v/>
      </c>
      <c r="V31" s="19" t="str">
        <f t="shared" si="7"/>
        <v/>
      </c>
      <c r="W31" s="19"/>
      <c r="Y31" s="19" t="str">
        <f>IF(Y30="","",IF(Y30+1&gt;'Répartition H_F'!$H$19,"",Y30+1))</f>
        <v/>
      </c>
      <c r="Z31" s="19" t="str">
        <f>IF(Y31="","",IF('Répartition H_F'!$H$75="",IF('Alternance H_F'!AA30='Répartition H_F'!$H$33,"Mme.",IF('Alternance H_F'!AB30='Répartition H_F'!$H$34,"M.",IF('Alternance H_F'!Z30="M.","Mme.","M."))),IF('Répartition H_F'!$H$75="M.",IF('Répartition H_F'!$H$39='Alternance H_F'!Y31,"M.","Mme."),IF('Répartition H_F'!$H$75="Mme.",IF('Répartition H_F'!$H$39='Alternance H_F'!Y31,"Mme.","M.")))))</f>
        <v/>
      </c>
      <c r="AA31" s="19" t="str">
        <f t="shared" si="8"/>
        <v/>
      </c>
      <c r="AB31" s="19" t="str">
        <f t="shared" si="9"/>
        <v/>
      </c>
      <c r="AC31" s="19"/>
      <c r="AD31" s="44"/>
      <c r="AE31" s="19" t="str">
        <f>IF(AE30="","",IF(AE30+1&gt;'Répartition H_F'!$I$19,"",AE30+1))</f>
        <v/>
      </c>
      <c r="AF31" s="19" t="str">
        <f>IF(AE31="","",IF('Répartition H_F'!$I$75="",IF('Alternance H_F'!AG30='Répartition H_F'!$I$33,"Mme.",IF('Alternance H_F'!AH30='Répartition H_F'!$I$34,"M.",IF('Alternance H_F'!AF30="M.","Mme.","M."))),IF('Répartition H_F'!$I$75="M.",IF('Répartition H_F'!$I$39='Alternance H_F'!AE31,"M.","Mme."),IF('Répartition H_F'!$I$75="Mme.",IF('Répartition H_F'!$I$39='Alternance H_F'!AE31,"Mme.","M.")))))</f>
        <v/>
      </c>
      <c r="AG31" s="19" t="str">
        <f t="shared" si="10"/>
        <v/>
      </c>
      <c r="AH31" s="19" t="str">
        <f t="shared" si="11"/>
        <v/>
      </c>
      <c r="AI31" s="19"/>
    </row>
    <row r="32" spans="1:35" x14ac:dyDescent="0.35">
      <c r="A32" s="19" t="str">
        <f>IF(A31="","",IF(A31+1&gt;'Répartition H_F'!$B$19,"",A31+1))</f>
        <v/>
      </c>
      <c r="B32" s="19" t="str">
        <f>IF(A32="","",IF('Répartition H_F'!$B$75="",IF('Alternance H_F'!C31='Répartition H_F'!$B$33,"Mme.",IF('Alternance H_F'!D31='Répartition H_F'!$B$34,"M.",IF('Alternance H_F'!B31="M.","Mme.","M."))),IF('Répartition H_F'!$B$75="M.",IF('Répartition H_F'!$B$39='Alternance H_F'!A32,"M.","Mme."),IF('Répartition H_F'!$B$75="Mme.",IF('Répartition H_F'!$B$39='Alternance H_F'!A32,"Mme.","M.")))))</f>
        <v/>
      </c>
      <c r="C32" s="19" t="str">
        <f t="shared" si="12"/>
        <v/>
      </c>
      <c r="D32" s="19" t="str">
        <f t="shared" si="13"/>
        <v/>
      </c>
      <c r="E32" s="19"/>
      <c r="F32" s="44"/>
      <c r="G32" s="19" t="str">
        <f>IF(G31="","",IF(G31+1&gt;'Répartition H_F'!$C$19,"",G31+1))</f>
        <v/>
      </c>
      <c r="H32" s="19" t="str">
        <f>IF(G32="","",IF('Répartition H_F'!$C$75="",IF('Alternance H_F'!I31='Répartition H_F'!$C$33,"Mme.",IF('Alternance H_F'!J31='Répartition H_F'!$C$34,"M.",IF('Alternance H_F'!H31="M.","Mme.","M."))),IF('Répartition H_F'!$C$75="M.",IF('Répartition H_F'!$C$39='Alternance H_F'!G32,"M.","Mme."),IF('Répartition H_F'!$C$75="Mme.",IF('Répartition H_F'!$C$39='Alternance H_F'!G32,"Mme.","M.")))))</f>
        <v/>
      </c>
      <c r="I32" s="19" t="str">
        <f t="shared" si="2"/>
        <v/>
      </c>
      <c r="J32" s="19" t="str">
        <f t="shared" si="3"/>
        <v/>
      </c>
      <c r="K32" s="19"/>
      <c r="M32" s="19" t="str">
        <f>IF(M31="","",IF(M31+1&gt;'Répartition H_F'!$E$19,"",M31+1))</f>
        <v/>
      </c>
      <c r="N32" s="19" t="str">
        <f>IF(M32="","",IF('Répartition H_F'!$E$75="",IF('Alternance H_F'!O31='Répartition H_F'!$E$33,"Mme.",IF('Alternance H_F'!P31='Répartition H_F'!$E$34,"M.",IF('Alternance H_F'!N31="M.","Mme.","M."))),IF('Répartition H_F'!$E$75="M.",IF('Répartition H_F'!$E$39='Alternance H_F'!M32,"M.","Mme."),IF('Répartition H_F'!$E$75="Mme.",IF('Répartition H_F'!$E$39='Alternance H_F'!M32,"Mme.","M.")))))</f>
        <v/>
      </c>
      <c r="O32" s="19" t="str">
        <f t="shared" si="4"/>
        <v/>
      </c>
      <c r="P32" s="19" t="str">
        <f t="shared" si="5"/>
        <v/>
      </c>
      <c r="Q32" s="19"/>
      <c r="R32" s="44"/>
      <c r="S32" s="19" t="str">
        <f>IF(S31="","",IF(S31+1&gt;'Répartition H_F'!$F$19,"",S31+1))</f>
        <v/>
      </c>
      <c r="T32" s="19" t="str">
        <f>IF(S32="","",IF('Répartition H_F'!$F$75="",IF('Alternance H_F'!U31='Répartition H_F'!$F$33,"Mme.",IF('Alternance H_F'!V31='Répartition H_F'!$F$34,"M.",IF('Alternance H_F'!T31="M.","Mme.","M."))),IF('Répartition H_F'!$F$75="M.",IF('Répartition H_F'!$F$39='Alternance H_F'!S32,"M.","Mme."),IF('Répartition H_F'!$F$75="Mme.",IF('Répartition H_F'!$F$39='Alternance H_F'!S32,"Mme.","M.")))))</f>
        <v/>
      </c>
      <c r="U32" s="19" t="str">
        <f t="shared" si="6"/>
        <v/>
      </c>
      <c r="V32" s="19" t="str">
        <f t="shared" si="7"/>
        <v/>
      </c>
      <c r="W32" s="19"/>
      <c r="Y32" s="19" t="str">
        <f>IF(Y31="","",IF(Y31+1&gt;'Répartition H_F'!$H$19,"",Y31+1))</f>
        <v/>
      </c>
      <c r="Z32" s="19" t="str">
        <f>IF(Y32="","",IF('Répartition H_F'!$H$75="",IF('Alternance H_F'!AA31='Répartition H_F'!$H$33,"Mme.",IF('Alternance H_F'!AB31='Répartition H_F'!$H$34,"M.",IF('Alternance H_F'!Z31="M.","Mme.","M."))),IF('Répartition H_F'!$H$75="M.",IF('Répartition H_F'!$H$39='Alternance H_F'!Y32,"M.","Mme."),IF('Répartition H_F'!$H$75="Mme.",IF('Répartition H_F'!$H$39='Alternance H_F'!Y32,"Mme.","M.")))))</f>
        <v/>
      </c>
      <c r="AA32" s="19" t="str">
        <f t="shared" si="8"/>
        <v/>
      </c>
      <c r="AB32" s="19" t="str">
        <f t="shared" si="9"/>
        <v/>
      </c>
      <c r="AC32" s="19"/>
      <c r="AD32" s="44"/>
      <c r="AE32" s="19" t="str">
        <f>IF(AE31="","",IF(AE31+1&gt;'Répartition H_F'!$I$19,"",AE31+1))</f>
        <v/>
      </c>
      <c r="AF32" s="19" t="str">
        <f>IF(AE32="","",IF('Répartition H_F'!$I$75="",IF('Alternance H_F'!AG31='Répartition H_F'!$I$33,"Mme.",IF('Alternance H_F'!AH31='Répartition H_F'!$I$34,"M.",IF('Alternance H_F'!AF31="M.","Mme.","M."))),IF('Répartition H_F'!$I$75="M.",IF('Répartition H_F'!$I$39='Alternance H_F'!AE32,"M.","Mme."),IF('Répartition H_F'!$I$75="Mme.",IF('Répartition H_F'!$I$39='Alternance H_F'!AE32,"Mme.","M.")))))</f>
        <v/>
      </c>
      <c r="AG32" s="19" t="str">
        <f t="shared" si="10"/>
        <v/>
      </c>
      <c r="AH32" s="19" t="str">
        <f t="shared" si="11"/>
        <v/>
      </c>
      <c r="AI32" s="19"/>
    </row>
    <row r="33" spans="1:35" x14ac:dyDescent="0.35">
      <c r="A33" s="19" t="str">
        <f>IF(A32="","",IF(A32+1&gt;'Répartition H_F'!$B$19,"",A32+1))</f>
        <v/>
      </c>
      <c r="B33" s="19" t="str">
        <f>IF(A33="","",IF('Répartition H_F'!$B$75="",IF('Alternance H_F'!C32='Répartition H_F'!$B$33,"Mme.",IF('Alternance H_F'!D32='Répartition H_F'!$B$34,"M.",IF('Alternance H_F'!B32="M.","Mme.","M."))),IF('Répartition H_F'!$B$75="M.",IF('Répartition H_F'!$B$39='Alternance H_F'!A33,"M.","Mme."),IF('Répartition H_F'!$B$75="Mme.",IF('Répartition H_F'!$B$39='Alternance H_F'!A33,"Mme.","M.")))))</f>
        <v/>
      </c>
      <c r="C33" s="19" t="str">
        <f t="shared" si="12"/>
        <v/>
      </c>
      <c r="D33" s="19" t="str">
        <f t="shared" si="13"/>
        <v/>
      </c>
      <c r="E33" s="19"/>
      <c r="F33" s="44"/>
      <c r="G33" s="19" t="str">
        <f>IF(G32="","",IF(G32+1&gt;'Répartition H_F'!$C$19,"",G32+1))</f>
        <v/>
      </c>
      <c r="H33" s="19" t="str">
        <f>IF(G33="","",IF('Répartition H_F'!$C$75="",IF('Alternance H_F'!I32='Répartition H_F'!$C$33,"Mme.",IF('Alternance H_F'!J32='Répartition H_F'!$C$34,"M.",IF('Alternance H_F'!H32="M.","Mme.","M."))),IF('Répartition H_F'!$C$75="M.",IF('Répartition H_F'!$C$39='Alternance H_F'!G33,"M.","Mme."),IF('Répartition H_F'!$C$75="Mme.",IF('Répartition H_F'!$C$39='Alternance H_F'!G33,"Mme.","M.")))))</f>
        <v/>
      </c>
      <c r="I33" s="19" t="str">
        <f t="shared" si="2"/>
        <v/>
      </c>
      <c r="J33" s="19" t="str">
        <f t="shared" si="3"/>
        <v/>
      </c>
      <c r="K33" s="19"/>
      <c r="M33" s="19" t="str">
        <f>IF(M32="","",IF(M32+1&gt;'Répartition H_F'!$E$19,"",M32+1))</f>
        <v/>
      </c>
      <c r="N33" s="19" t="str">
        <f>IF(M33="","",IF('Répartition H_F'!$E$75="",IF('Alternance H_F'!O32='Répartition H_F'!$E$33,"Mme.",IF('Alternance H_F'!P32='Répartition H_F'!$E$34,"M.",IF('Alternance H_F'!N32="M.","Mme.","M."))),IF('Répartition H_F'!$E$75="M.",IF('Répartition H_F'!$E$39='Alternance H_F'!M33,"M.","Mme."),IF('Répartition H_F'!$E$75="Mme.",IF('Répartition H_F'!$E$39='Alternance H_F'!M33,"Mme.","M.")))))</f>
        <v/>
      </c>
      <c r="O33" s="19" t="str">
        <f t="shared" si="4"/>
        <v/>
      </c>
      <c r="P33" s="19" t="str">
        <f t="shared" si="5"/>
        <v/>
      </c>
      <c r="Q33" s="19"/>
      <c r="R33" s="44"/>
      <c r="S33" s="19" t="str">
        <f>IF(S32="","",IF(S32+1&gt;'Répartition H_F'!$F$19,"",S32+1))</f>
        <v/>
      </c>
      <c r="T33" s="19" t="str">
        <f>IF(S33="","",IF('Répartition H_F'!$F$75="",IF('Alternance H_F'!U32='Répartition H_F'!$F$33,"Mme.",IF('Alternance H_F'!V32='Répartition H_F'!$F$34,"M.",IF('Alternance H_F'!T32="M.","Mme.","M."))),IF('Répartition H_F'!$F$75="M.",IF('Répartition H_F'!$F$39='Alternance H_F'!S33,"M.","Mme."),IF('Répartition H_F'!$F$75="Mme.",IF('Répartition H_F'!$F$39='Alternance H_F'!S33,"Mme.","M.")))))</f>
        <v/>
      </c>
      <c r="U33" s="19" t="str">
        <f t="shared" si="6"/>
        <v/>
      </c>
      <c r="V33" s="19" t="str">
        <f t="shared" si="7"/>
        <v/>
      </c>
      <c r="W33" s="19"/>
      <c r="Y33" s="19" t="str">
        <f>IF(Y32="","",IF(Y32+1&gt;'Répartition H_F'!$H$19,"",Y32+1))</f>
        <v/>
      </c>
      <c r="Z33" s="19" t="str">
        <f>IF(Y33="","",IF('Répartition H_F'!$H$75="",IF('Alternance H_F'!AA32='Répartition H_F'!$H$33,"Mme.",IF('Alternance H_F'!AB32='Répartition H_F'!$H$34,"M.",IF('Alternance H_F'!Z32="M.","Mme.","M."))),IF('Répartition H_F'!$H$75="M.",IF('Répartition H_F'!$H$39='Alternance H_F'!Y33,"M.","Mme."),IF('Répartition H_F'!$H$75="Mme.",IF('Répartition H_F'!$H$39='Alternance H_F'!Y33,"Mme.","M.")))))</f>
        <v/>
      </c>
      <c r="AA33" s="19" t="str">
        <f t="shared" si="8"/>
        <v/>
      </c>
      <c r="AB33" s="19" t="str">
        <f t="shared" si="9"/>
        <v/>
      </c>
      <c r="AC33" s="19"/>
      <c r="AD33" s="44"/>
      <c r="AE33" s="19" t="str">
        <f>IF(AE32="","",IF(AE32+1&gt;'Répartition H_F'!$I$19,"",AE32+1))</f>
        <v/>
      </c>
      <c r="AF33" s="19" t="str">
        <f>IF(AE33="","",IF('Répartition H_F'!$I$75="",IF('Alternance H_F'!AG32='Répartition H_F'!$I$33,"Mme.",IF('Alternance H_F'!AH32='Répartition H_F'!$I$34,"M.",IF('Alternance H_F'!AF32="M.","Mme.","M."))),IF('Répartition H_F'!$I$75="M.",IF('Répartition H_F'!$I$39='Alternance H_F'!AE33,"M.","Mme."),IF('Répartition H_F'!$I$75="Mme.",IF('Répartition H_F'!$I$39='Alternance H_F'!AE33,"Mme.","M.")))))</f>
        <v/>
      </c>
      <c r="AG33" s="19" t="str">
        <f t="shared" si="10"/>
        <v/>
      </c>
      <c r="AH33" s="19" t="str">
        <f t="shared" si="11"/>
        <v/>
      </c>
      <c r="AI33" s="19"/>
    </row>
    <row r="34" spans="1:35" x14ac:dyDescent="0.35">
      <c r="A34" s="19" t="str">
        <f>IF(A33="","",IF(A33+1&gt;'Répartition H_F'!$B$19,"",A33+1))</f>
        <v/>
      </c>
      <c r="B34" s="19" t="str">
        <f>IF(A34="","",IF('Répartition H_F'!$B$75="",IF('Alternance H_F'!C33='Répartition H_F'!$B$33,"Mme.",IF('Alternance H_F'!D33='Répartition H_F'!$B$34,"M.",IF('Alternance H_F'!B33="M.","Mme.","M."))),IF('Répartition H_F'!$B$75="M.",IF('Répartition H_F'!$B$39='Alternance H_F'!A34,"M.","Mme."),IF('Répartition H_F'!$B$75="Mme.",IF('Répartition H_F'!$B$39='Alternance H_F'!A34,"Mme.","M.")))))</f>
        <v/>
      </c>
      <c r="C34" s="19" t="str">
        <f t="shared" si="12"/>
        <v/>
      </c>
      <c r="D34" s="19" t="str">
        <f t="shared" si="13"/>
        <v/>
      </c>
      <c r="E34" s="19"/>
      <c r="F34" s="44"/>
      <c r="G34" s="19" t="str">
        <f>IF(G33="","",IF(G33+1&gt;'Répartition H_F'!$C$19,"",G33+1))</f>
        <v/>
      </c>
      <c r="H34" s="19" t="str">
        <f>IF(G34="","",IF('Répartition H_F'!$C$75="",IF('Alternance H_F'!I33='Répartition H_F'!$C$33,"Mme.",IF('Alternance H_F'!J33='Répartition H_F'!$C$34,"M.",IF('Alternance H_F'!H33="M.","Mme.","M."))),IF('Répartition H_F'!$C$75="M.",IF('Répartition H_F'!$C$39='Alternance H_F'!G34,"M.","Mme."),IF('Répartition H_F'!$C$75="Mme.",IF('Répartition H_F'!$C$39='Alternance H_F'!G34,"Mme.","M.")))))</f>
        <v/>
      </c>
      <c r="I34" s="19" t="str">
        <f t="shared" si="2"/>
        <v/>
      </c>
      <c r="J34" s="19" t="str">
        <f t="shared" si="3"/>
        <v/>
      </c>
      <c r="K34" s="19"/>
      <c r="M34" s="19" t="str">
        <f>IF(M33="","",IF(M33+1&gt;'Répartition H_F'!$E$19,"",M33+1))</f>
        <v/>
      </c>
      <c r="N34" s="19" t="str">
        <f>IF(M34="","",IF('Répartition H_F'!$E$75="",IF('Alternance H_F'!O33='Répartition H_F'!$E$33,"Mme.",IF('Alternance H_F'!P33='Répartition H_F'!$E$34,"M.",IF('Alternance H_F'!N33="M.","Mme.","M."))),IF('Répartition H_F'!$E$75="M.",IF('Répartition H_F'!$E$39='Alternance H_F'!M34,"M.","Mme."),IF('Répartition H_F'!$E$75="Mme.",IF('Répartition H_F'!$E$39='Alternance H_F'!M34,"Mme.","M.")))))</f>
        <v/>
      </c>
      <c r="O34" s="19" t="str">
        <f t="shared" si="4"/>
        <v/>
      </c>
      <c r="P34" s="19" t="str">
        <f t="shared" si="5"/>
        <v/>
      </c>
      <c r="Q34" s="19"/>
      <c r="R34" s="44"/>
      <c r="S34" s="19" t="str">
        <f>IF(S33="","",IF(S33+1&gt;'Répartition H_F'!$F$19,"",S33+1))</f>
        <v/>
      </c>
      <c r="T34" s="19" t="str">
        <f>IF(S34="","",IF('Répartition H_F'!$F$75="",IF('Alternance H_F'!U33='Répartition H_F'!$F$33,"Mme.",IF('Alternance H_F'!V33='Répartition H_F'!$F$34,"M.",IF('Alternance H_F'!T33="M.","Mme.","M."))),IF('Répartition H_F'!$F$75="M.",IF('Répartition H_F'!$F$39='Alternance H_F'!S34,"M.","Mme."),IF('Répartition H_F'!$F$75="Mme.",IF('Répartition H_F'!$F$39='Alternance H_F'!S34,"Mme.","M.")))))</f>
        <v/>
      </c>
      <c r="U34" s="19" t="str">
        <f t="shared" si="6"/>
        <v/>
      </c>
      <c r="V34" s="19" t="str">
        <f t="shared" si="7"/>
        <v/>
      </c>
      <c r="W34" s="19"/>
      <c r="Y34" s="19" t="str">
        <f>IF(Y33="","",IF(Y33+1&gt;'Répartition H_F'!$H$19,"",Y33+1))</f>
        <v/>
      </c>
      <c r="Z34" s="19" t="str">
        <f>IF(Y34="","",IF('Répartition H_F'!$H$75="",IF('Alternance H_F'!AA33='Répartition H_F'!$H$33,"Mme.",IF('Alternance H_F'!AB33='Répartition H_F'!$H$34,"M.",IF('Alternance H_F'!Z33="M.","Mme.","M."))),IF('Répartition H_F'!$H$75="M.",IF('Répartition H_F'!$H$39='Alternance H_F'!Y34,"M.","Mme."),IF('Répartition H_F'!$H$75="Mme.",IF('Répartition H_F'!$H$39='Alternance H_F'!Y34,"Mme.","M.")))))</f>
        <v/>
      </c>
      <c r="AA34" s="19" t="str">
        <f t="shared" si="8"/>
        <v/>
      </c>
      <c r="AB34" s="19" t="str">
        <f t="shared" si="9"/>
        <v/>
      </c>
      <c r="AC34" s="19"/>
      <c r="AD34" s="44"/>
      <c r="AE34" s="19" t="str">
        <f>IF(AE33="","",IF(AE33+1&gt;'Répartition H_F'!$I$19,"",AE33+1))</f>
        <v/>
      </c>
      <c r="AF34" s="19" t="str">
        <f>IF(AE34="","",IF('Répartition H_F'!$I$75="",IF('Alternance H_F'!AG33='Répartition H_F'!$I$33,"Mme.",IF('Alternance H_F'!AH33='Répartition H_F'!$I$34,"M.",IF('Alternance H_F'!AF33="M.","Mme.","M."))),IF('Répartition H_F'!$I$75="M.",IF('Répartition H_F'!$I$39='Alternance H_F'!AE34,"M.","Mme."),IF('Répartition H_F'!$I$75="Mme.",IF('Répartition H_F'!$I$39='Alternance H_F'!AE34,"Mme.","M.")))))</f>
        <v/>
      </c>
      <c r="AG34" s="19" t="str">
        <f t="shared" si="10"/>
        <v/>
      </c>
      <c r="AH34" s="19" t="str">
        <f t="shared" si="11"/>
        <v/>
      </c>
      <c r="AI34" s="19"/>
    </row>
    <row r="35" spans="1:35" x14ac:dyDescent="0.35">
      <c r="A35" s="19" t="str">
        <f>IF(A34="","",IF(A34+1&gt;'Répartition H_F'!$B$19,"",A34+1))</f>
        <v/>
      </c>
      <c r="B35" s="19" t="str">
        <f>IF(A35="","",IF('Répartition H_F'!$B$75="",IF('Alternance H_F'!C34='Répartition H_F'!$B$33,"Mme.",IF('Alternance H_F'!D34='Répartition H_F'!$B$34,"M.",IF('Alternance H_F'!B34="M.","Mme.","M."))),IF('Répartition H_F'!$B$75="M.",IF('Répartition H_F'!$B$39='Alternance H_F'!A35,"M.","Mme."),IF('Répartition H_F'!$B$75="Mme.",IF('Répartition H_F'!$B$39='Alternance H_F'!A35,"Mme.","M.")))))</f>
        <v/>
      </c>
      <c r="C35" s="19" t="str">
        <f t="shared" si="12"/>
        <v/>
      </c>
      <c r="D35" s="19" t="str">
        <f t="shared" si="13"/>
        <v/>
      </c>
      <c r="E35" s="19"/>
      <c r="F35" s="44"/>
      <c r="G35" s="19" t="str">
        <f>IF(G34="","",IF(G34+1&gt;'Répartition H_F'!$C$19,"",G34+1))</f>
        <v/>
      </c>
      <c r="H35" s="19" t="str">
        <f>IF(G35="","",IF('Répartition H_F'!$C$75="",IF('Alternance H_F'!I34='Répartition H_F'!$C$33,"Mme.",IF('Alternance H_F'!J34='Répartition H_F'!$C$34,"M.",IF('Alternance H_F'!H34="M.","Mme.","M."))),IF('Répartition H_F'!$C$75="M.",IF('Répartition H_F'!$C$39='Alternance H_F'!G35,"M.","Mme."),IF('Répartition H_F'!$C$75="Mme.",IF('Répartition H_F'!$C$39='Alternance H_F'!G35,"Mme.","M.")))))</f>
        <v/>
      </c>
      <c r="I35" s="19" t="str">
        <f t="shared" si="2"/>
        <v/>
      </c>
      <c r="J35" s="19" t="str">
        <f t="shared" si="3"/>
        <v/>
      </c>
      <c r="K35" s="19"/>
      <c r="M35" s="19" t="str">
        <f>IF(M34="","",IF(M34+1&gt;'Répartition H_F'!$E$19,"",M34+1))</f>
        <v/>
      </c>
      <c r="N35" s="19" t="str">
        <f>IF(M35="","",IF('Répartition H_F'!$E$75="",IF('Alternance H_F'!O34='Répartition H_F'!$E$33,"Mme.",IF('Alternance H_F'!P34='Répartition H_F'!$E$34,"M.",IF('Alternance H_F'!N34="M.","Mme.","M."))),IF('Répartition H_F'!$E$75="M.",IF('Répartition H_F'!$E$39='Alternance H_F'!M35,"M.","Mme."),IF('Répartition H_F'!$E$75="Mme.",IF('Répartition H_F'!$E$39='Alternance H_F'!M35,"Mme.","M.")))))</f>
        <v/>
      </c>
      <c r="O35" s="19" t="str">
        <f t="shared" si="4"/>
        <v/>
      </c>
      <c r="P35" s="19" t="str">
        <f t="shared" si="5"/>
        <v/>
      </c>
      <c r="Q35" s="19"/>
      <c r="R35" s="44"/>
      <c r="S35" s="19" t="str">
        <f>IF(S34="","",IF(S34+1&gt;'Répartition H_F'!$F$19,"",S34+1))</f>
        <v/>
      </c>
      <c r="T35" s="19" t="str">
        <f>IF(S35="","",IF('Répartition H_F'!$F$75="",IF('Alternance H_F'!U34='Répartition H_F'!$F$33,"Mme.",IF('Alternance H_F'!V34='Répartition H_F'!$F$34,"M.",IF('Alternance H_F'!T34="M.","Mme.","M."))),IF('Répartition H_F'!$F$75="M.",IF('Répartition H_F'!$F$39='Alternance H_F'!S35,"M.","Mme."),IF('Répartition H_F'!$F$75="Mme.",IF('Répartition H_F'!$F$39='Alternance H_F'!S35,"Mme.","M.")))))</f>
        <v/>
      </c>
      <c r="U35" s="19" t="str">
        <f t="shared" si="6"/>
        <v/>
      </c>
      <c r="V35" s="19" t="str">
        <f t="shared" si="7"/>
        <v/>
      </c>
      <c r="W35" s="19"/>
      <c r="Y35" s="19" t="str">
        <f>IF(Y34="","",IF(Y34+1&gt;'Répartition H_F'!$H$19,"",Y34+1))</f>
        <v/>
      </c>
      <c r="Z35" s="19" t="str">
        <f>IF(Y35="","",IF('Répartition H_F'!$H$75="",IF('Alternance H_F'!AA34='Répartition H_F'!$H$33,"Mme.",IF('Alternance H_F'!AB34='Répartition H_F'!$H$34,"M.",IF('Alternance H_F'!Z34="M.","Mme.","M."))),IF('Répartition H_F'!$H$75="M.",IF('Répartition H_F'!$H$39='Alternance H_F'!Y35,"M.","Mme."),IF('Répartition H_F'!$H$75="Mme.",IF('Répartition H_F'!$H$39='Alternance H_F'!Y35,"Mme.","M.")))))</f>
        <v/>
      </c>
      <c r="AA35" s="19" t="str">
        <f t="shared" si="8"/>
        <v/>
      </c>
      <c r="AB35" s="19" t="str">
        <f t="shared" si="9"/>
        <v/>
      </c>
      <c r="AC35" s="19"/>
      <c r="AD35" s="44"/>
      <c r="AE35" s="19" t="str">
        <f>IF(AE34="","",IF(AE34+1&gt;'Répartition H_F'!$I$19,"",AE34+1))</f>
        <v/>
      </c>
      <c r="AF35" s="19" t="str">
        <f>IF(AE35="","",IF('Répartition H_F'!$I$75="",IF('Alternance H_F'!AG34='Répartition H_F'!$I$33,"Mme.",IF('Alternance H_F'!AH34='Répartition H_F'!$I$34,"M.",IF('Alternance H_F'!AF34="M.","Mme.","M."))),IF('Répartition H_F'!$I$75="M.",IF('Répartition H_F'!$I$39='Alternance H_F'!AE35,"M.","Mme."),IF('Répartition H_F'!$I$75="Mme.",IF('Répartition H_F'!$I$39='Alternance H_F'!AE35,"Mme.","M.")))))</f>
        <v/>
      </c>
      <c r="AG35" s="19" t="str">
        <f t="shared" si="10"/>
        <v/>
      </c>
      <c r="AH35" s="19" t="str">
        <f t="shared" si="11"/>
        <v/>
      </c>
      <c r="AI35" s="19"/>
    </row>
    <row r="36" spans="1:35" x14ac:dyDescent="0.35">
      <c r="A36" s="19" t="str">
        <f>IF(A35="","",IF(A35+1&gt;'Répartition H_F'!$B$19,"",A35+1))</f>
        <v/>
      </c>
      <c r="B36" s="19" t="str">
        <f>IF(A36="","",IF('Répartition H_F'!$B$75="",IF('Alternance H_F'!C35='Répartition H_F'!$B$33,"Mme.",IF('Alternance H_F'!D35='Répartition H_F'!$B$34,"M.",IF('Alternance H_F'!B35="M.","Mme.","M."))),IF('Répartition H_F'!$B$75="M.",IF('Répartition H_F'!$B$39='Alternance H_F'!A36,"M.","Mme."),IF('Répartition H_F'!$B$75="Mme.",IF('Répartition H_F'!$B$39='Alternance H_F'!A36,"Mme.","M.")))))</f>
        <v/>
      </c>
      <c r="C36" s="19" t="str">
        <f t="shared" si="12"/>
        <v/>
      </c>
      <c r="D36" s="19" t="str">
        <f t="shared" si="13"/>
        <v/>
      </c>
      <c r="E36" s="19"/>
      <c r="F36" s="44"/>
      <c r="G36" s="19" t="str">
        <f>IF(G35="","",IF(G35+1&gt;'Répartition H_F'!$C$19,"",G35+1))</f>
        <v/>
      </c>
      <c r="H36" s="19" t="str">
        <f>IF(G36="","",IF('Répartition H_F'!$C$75="",IF('Alternance H_F'!I35='Répartition H_F'!$C$33,"Mme.",IF('Alternance H_F'!J35='Répartition H_F'!$C$34,"M.",IF('Alternance H_F'!H35="M.","Mme.","M."))),IF('Répartition H_F'!$C$75="M.",IF('Répartition H_F'!$C$39='Alternance H_F'!G36,"M.","Mme."),IF('Répartition H_F'!$C$75="Mme.",IF('Répartition H_F'!$C$39='Alternance H_F'!G36,"Mme.","M.")))))</f>
        <v/>
      </c>
      <c r="I36" s="19" t="str">
        <f t="shared" si="2"/>
        <v/>
      </c>
      <c r="J36" s="19" t="str">
        <f t="shared" si="3"/>
        <v/>
      </c>
      <c r="K36" s="19"/>
      <c r="M36" s="19" t="str">
        <f>IF(M35="","",IF(M35+1&gt;'Répartition H_F'!$E$19,"",M35+1))</f>
        <v/>
      </c>
      <c r="N36" s="19" t="str">
        <f>IF(M36="","",IF('Répartition H_F'!$E$75="",IF('Alternance H_F'!O35='Répartition H_F'!$E$33,"Mme.",IF('Alternance H_F'!P35='Répartition H_F'!$E$34,"M.",IF('Alternance H_F'!N35="M.","Mme.","M."))),IF('Répartition H_F'!$E$75="M.",IF('Répartition H_F'!$E$39='Alternance H_F'!M36,"M.","Mme."),IF('Répartition H_F'!$E$75="Mme.",IF('Répartition H_F'!$E$39='Alternance H_F'!M36,"Mme.","M.")))))</f>
        <v/>
      </c>
      <c r="O36" s="19" t="str">
        <f t="shared" si="4"/>
        <v/>
      </c>
      <c r="P36" s="19" t="str">
        <f t="shared" si="5"/>
        <v/>
      </c>
      <c r="Q36" s="19"/>
      <c r="R36" s="44"/>
      <c r="S36" s="19" t="str">
        <f>IF(S35="","",IF(S35+1&gt;'Répartition H_F'!$F$19,"",S35+1))</f>
        <v/>
      </c>
      <c r="T36" s="19" t="str">
        <f>IF(S36="","",IF('Répartition H_F'!$F$75="",IF('Alternance H_F'!U35='Répartition H_F'!$F$33,"Mme.",IF('Alternance H_F'!V35='Répartition H_F'!$F$34,"M.",IF('Alternance H_F'!T35="M.","Mme.","M."))),IF('Répartition H_F'!$F$75="M.",IF('Répartition H_F'!$F$39='Alternance H_F'!S36,"M.","Mme."),IF('Répartition H_F'!$F$75="Mme.",IF('Répartition H_F'!$F$39='Alternance H_F'!S36,"Mme.","M.")))))</f>
        <v/>
      </c>
      <c r="U36" s="19" t="str">
        <f t="shared" si="6"/>
        <v/>
      </c>
      <c r="V36" s="19" t="str">
        <f t="shared" si="7"/>
        <v/>
      </c>
      <c r="W36" s="19"/>
      <c r="Y36" s="19" t="str">
        <f>IF(Y35="","",IF(Y35+1&gt;'Répartition H_F'!$H$19,"",Y35+1))</f>
        <v/>
      </c>
      <c r="Z36" s="19" t="str">
        <f>IF(Y36="","",IF('Répartition H_F'!$H$75="",IF('Alternance H_F'!AA35='Répartition H_F'!$H$33,"Mme.",IF('Alternance H_F'!AB35='Répartition H_F'!$H$34,"M.",IF('Alternance H_F'!Z35="M.","Mme.","M."))),IF('Répartition H_F'!$H$75="M.",IF('Répartition H_F'!$H$39='Alternance H_F'!Y36,"M.","Mme."),IF('Répartition H_F'!$H$75="Mme.",IF('Répartition H_F'!$H$39='Alternance H_F'!Y36,"Mme.","M.")))))</f>
        <v/>
      </c>
      <c r="AA36" s="19" t="str">
        <f t="shared" si="8"/>
        <v/>
      </c>
      <c r="AB36" s="19" t="str">
        <f t="shared" si="9"/>
        <v/>
      </c>
      <c r="AC36" s="19"/>
      <c r="AD36" s="44"/>
      <c r="AE36" s="19" t="str">
        <f>IF(AE35="","",IF(AE35+1&gt;'Répartition H_F'!$I$19,"",AE35+1))</f>
        <v/>
      </c>
      <c r="AF36" s="19" t="str">
        <f>IF(AE36="","",IF('Répartition H_F'!$I$75="",IF('Alternance H_F'!AG35='Répartition H_F'!$I$33,"Mme.",IF('Alternance H_F'!AH35='Répartition H_F'!$I$34,"M.",IF('Alternance H_F'!AF35="M.","Mme.","M."))),IF('Répartition H_F'!$I$75="M.",IF('Répartition H_F'!$I$39='Alternance H_F'!AE36,"M.","Mme."),IF('Répartition H_F'!$I$75="Mme.",IF('Répartition H_F'!$I$39='Alternance H_F'!AE36,"Mme.","M.")))))</f>
        <v/>
      </c>
      <c r="AG36" s="19" t="str">
        <f t="shared" si="10"/>
        <v/>
      </c>
      <c r="AH36" s="19" t="str">
        <f t="shared" si="11"/>
        <v/>
      </c>
      <c r="AI36" s="19"/>
    </row>
    <row r="37" spans="1:35" x14ac:dyDescent="0.35">
      <c r="A37" s="19" t="str">
        <f>IF(A36="","",IF(A36+1&gt;'Répartition H_F'!$B$19,"",A36+1))</f>
        <v/>
      </c>
      <c r="B37" s="19" t="str">
        <f>IF(A37="","",IF('Répartition H_F'!$B$75="",IF('Alternance H_F'!C36='Répartition H_F'!$B$33,"Mme.",IF('Alternance H_F'!D36='Répartition H_F'!$B$34,"M.",IF('Alternance H_F'!B36="M.","Mme.","M."))),IF('Répartition H_F'!$B$75="M.",IF('Répartition H_F'!$B$39='Alternance H_F'!A37,"M.","Mme."),IF('Répartition H_F'!$B$75="Mme.",IF('Répartition H_F'!$B$39='Alternance H_F'!A37,"Mme.","M.")))))</f>
        <v/>
      </c>
      <c r="C37" s="19" t="str">
        <f t="shared" si="12"/>
        <v/>
      </c>
      <c r="D37" s="19" t="str">
        <f t="shared" si="13"/>
        <v/>
      </c>
      <c r="E37" s="19"/>
      <c r="F37" s="44"/>
      <c r="G37" s="19" t="str">
        <f>IF(G36="","",IF(G36+1&gt;'Répartition H_F'!$C$19,"",G36+1))</f>
        <v/>
      </c>
      <c r="H37" s="19" t="str">
        <f>IF(G37="","",IF('Répartition H_F'!$C$75="",IF('Alternance H_F'!I36='Répartition H_F'!$C$33,"Mme.",IF('Alternance H_F'!J36='Répartition H_F'!$C$34,"M.",IF('Alternance H_F'!H36="M.","Mme.","M."))),IF('Répartition H_F'!$C$75="M.",IF('Répartition H_F'!$C$39='Alternance H_F'!G37,"M.","Mme."),IF('Répartition H_F'!$C$75="Mme.",IF('Répartition H_F'!$C$39='Alternance H_F'!G37,"Mme.","M.")))))</f>
        <v/>
      </c>
      <c r="I37" s="19" t="str">
        <f t="shared" si="2"/>
        <v/>
      </c>
      <c r="J37" s="19" t="str">
        <f t="shared" si="3"/>
        <v/>
      </c>
      <c r="K37" s="19"/>
      <c r="M37" s="19" t="str">
        <f>IF(M36="","",IF(M36+1&gt;'Répartition H_F'!$E$19,"",M36+1))</f>
        <v/>
      </c>
      <c r="N37" s="19" t="str">
        <f>IF(M37="","",IF('Répartition H_F'!$E$75="",IF('Alternance H_F'!O36='Répartition H_F'!$E$33,"Mme.",IF('Alternance H_F'!P36='Répartition H_F'!$E$34,"M.",IF('Alternance H_F'!N36="M.","Mme.","M."))),IF('Répartition H_F'!$E$75="M.",IF('Répartition H_F'!$E$39='Alternance H_F'!M37,"M.","Mme."),IF('Répartition H_F'!$E$75="Mme.",IF('Répartition H_F'!$E$39='Alternance H_F'!M37,"Mme.","M.")))))</f>
        <v/>
      </c>
      <c r="O37" s="19" t="str">
        <f t="shared" si="4"/>
        <v/>
      </c>
      <c r="P37" s="19" t="str">
        <f t="shared" si="5"/>
        <v/>
      </c>
      <c r="Q37" s="19"/>
      <c r="R37" s="44"/>
      <c r="S37" s="19" t="str">
        <f>IF(S36="","",IF(S36+1&gt;'Répartition H_F'!$F$19,"",S36+1))</f>
        <v/>
      </c>
      <c r="T37" s="19" t="str">
        <f>IF(S37="","",IF('Répartition H_F'!$F$75="",IF('Alternance H_F'!U36='Répartition H_F'!$F$33,"Mme.",IF('Alternance H_F'!V36='Répartition H_F'!$F$34,"M.",IF('Alternance H_F'!T36="M.","Mme.","M."))),IF('Répartition H_F'!$F$75="M.",IF('Répartition H_F'!$F$39='Alternance H_F'!S37,"M.","Mme."),IF('Répartition H_F'!$F$75="Mme.",IF('Répartition H_F'!$F$39='Alternance H_F'!S37,"Mme.","M.")))))</f>
        <v/>
      </c>
      <c r="U37" s="19" t="str">
        <f t="shared" si="6"/>
        <v/>
      </c>
      <c r="V37" s="19" t="str">
        <f t="shared" si="7"/>
        <v/>
      </c>
      <c r="W37" s="19"/>
      <c r="Y37" s="19" t="str">
        <f>IF(Y36="","",IF(Y36+1&gt;'Répartition H_F'!$H$19,"",Y36+1))</f>
        <v/>
      </c>
      <c r="Z37" s="19" t="str">
        <f>IF(Y37="","",IF('Répartition H_F'!$H$75="",IF('Alternance H_F'!AA36='Répartition H_F'!$H$33,"Mme.",IF('Alternance H_F'!AB36='Répartition H_F'!$H$34,"M.",IF('Alternance H_F'!Z36="M.","Mme.","M."))),IF('Répartition H_F'!$H$75="M.",IF('Répartition H_F'!$H$39='Alternance H_F'!Y37,"M.","Mme."),IF('Répartition H_F'!$H$75="Mme.",IF('Répartition H_F'!$H$39='Alternance H_F'!Y37,"Mme.","M.")))))</f>
        <v/>
      </c>
      <c r="AA37" s="19" t="str">
        <f t="shared" si="8"/>
        <v/>
      </c>
      <c r="AB37" s="19" t="str">
        <f t="shared" si="9"/>
        <v/>
      </c>
      <c r="AC37" s="19"/>
      <c r="AD37" s="44"/>
      <c r="AE37" s="19" t="str">
        <f>IF(AE36="","",IF(AE36+1&gt;'Répartition H_F'!$I$19,"",AE36+1))</f>
        <v/>
      </c>
      <c r="AF37" s="19" t="str">
        <f>IF(AE37="","",IF('Répartition H_F'!$I$75="",IF('Alternance H_F'!AG36='Répartition H_F'!$I$33,"Mme.",IF('Alternance H_F'!AH36='Répartition H_F'!$I$34,"M.",IF('Alternance H_F'!AF36="M.","Mme.","M."))),IF('Répartition H_F'!$I$75="M.",IF('Répartition H_F'!$I$39='Alternance H_F'!AE37,"M.","Mme."),IF('Répartition H_F'!$I$75="Mme.",IF('Répartition H_F'!$I$39='Alternance H_F'!AE37,"Mme.","M.")))))</f>
        <v/>
      </c>
      <c r="AG37" s="19" t="str">
        <f t="shared" si="10"/>
        <v/>
      </c>
      <c r="AH37" s="19" t="str">
        <f t="shared" si="11"/>
        <v/>
      </c>
      <c r="AI37" s="19"/>
    </row>
    <row r="38" spans="1:35" x14ac:dyDescent="0.35">
      <c r="A38" s="19" t="str">
        <f>IF(A37="","",IF(A37+1&gt;'Répartition H_F'!$B$19,"",A37+1))</f>
        <v/>
      </c>
      <c r="B38" s="19" t="str">
        <f>IF(A38="","",IF('Répartition H_F'!$B$75="",IF('Alternance H_F'!C37='Répartition H_F'!$B$33,"Mme.",IF('Alternance H_F'!D37='Répartition H_F'!$B$34,"M.",IF('Alternance H_F'!B37="M.","Mme.","M."))),IF('Répartition H_F'!$B$75="M.",IF('Répartition H_F'!$B$39='Alternance H_F'!A38,"M.","Mme."),IF('Répartition H_F'!$B$75="Mme.",IF('Répartition H_F'!$B$39='Alternance H_F'!A38,"Mme.","M.")))))</f>
        <v/>
      </c>
      <c r="C38" s="19" t="str">
        <f t="shared" si="12"/>
        <v/>
      </c>
      <c r="D38" s="19" t="str">
        <f t="shared" si="13"/>
        <v/>
      </c>
      <c r="E38" s="19"/>
      <c r="F38" s="44"/>
      <c r="G38" s="19" t="str">
        <f>IF(G37="","",IF(G37+1&gt;'Répartition H_F'!$C$19,"",G37+1))</f>
        <v/>
      </c>
      <c r="H38" s="19" t="str">
        <f>IF(G38="","",IF('Répartition H_F'!$C$75="",IF('Alternance H_F'!I37='Répartition H_F'!$C$33,"Mme.",IF('Alternance H_F'!J37='Répartition H_F'!$C$34,"M.",IF('Alternance H_F'!H37="M.","Mme.","M."))),IF('Répartition H_F'!$C$75="M.",IF('Répartition H_F'!$C$39='Alternance H_F'!G38,"M.","Mme."),IF('Répartition H_F'!$C$75="Mme.",IF('Répartition H_F'!$C$39='Alternance H_F'!G38,"Mme.","M.")))))</f>
        <v/>
      </c>
      <c r="I38" s="19" t="str">
        <f t="shared" si="2"/>
        <v/>
      </c>
      <c r="J38" s="19" t="str">
        <f t="shared" si="3"/>
        <v/>
      </c>
      <c r="K38" s="19"/>
      <c r="M38" s="19" t="str">
        <f>IF(M37="","",IF(M37+1&gt;'Répartition H_F'!$E$19,"",M37+1))</f>
        <v/>
      </c>
      <c r="N38" s="19" t="str">
        <f>IF(M38="","",IF('Répartition H_F'!$E$75="",IF('Alternance H_F'!O37='Répartition H_F'!$E$33,"Mme.",IF('Alternance H_F'!P37='Répartition H_F'!$E$34,"M.",IF('Alternance H_F'!N37="M.","Mme.","M."))),IF('Répartition H_F'!$E$75="M.",IF('Répartition H_F'!$E$39='Alternance H_F'!M38,"M.","Mme."),IF('Répartition H_F'!$E$75="Mme.",IF('Répartition H_F'!$E$39='Alternance H_F'!M38,"Mme.","M.")))))</f>
        <v/>
      </c>
      <c r="O38" s="19" t="str">
        <f t="shared" si="4"/>
        <v/>
      </c>
      <c r="P38" s="19" t="str">
        <f t="shared" si="5"/>
        <v/>
      </c>
      <c r="Q38" s="19"/>
      <c r="R38" s="44"/>
      <c r="S38" s="19" t="str">
        <f>IF(S37="","",IF(S37+1&gt;'Répartition H_F'!$F$19,"",S37+1))</f>
        <v/>
      </c>
      <c r="T38" s="19" t="str">
        <f>IF(S38="","",IF('Répartition H_F'!$F$75="",IF('Alternance H_F'!U37='Répartition H_F'!$F$33,"Mme.",IF('Alternance H_F'!V37='Répartition H_F'!$F$34,"M.",IF('Alternance H_F'!T37="M.","Mme.","M."))),IF('Répartition H_F'!$F$75="M.",IF('Répartition H_F'!$F$39='Alternance H_F'!S38,"M.","Mme."),IF('Répartition H_F'!$F$75="Mme.",IF('Répartition H_F'!$F$39='Alternance H_F'!S38,"Mme.","M.")))))</f>
        <v/>
      </c>
      <c r="U38" s="19" t="str">
        <f t="shared" si="6"/>
        <v/>
      </c>
      <c r="V38" s="19" t="str">
        <f t="shared" si="7"/>
        <v/>
      </c>
      <c r="W38" s="19"/>
      <c r="Y38" s="19" t="str">
        <f>IF(Y37="","",IF(Y37+1&gt;'Répartition H_F'!$H$19,"",Y37+1))</f>
        <v/>
      </c>
      <c r="Z38" s="19" t="str">
        <f>IF(Y38="","",IF('Répartition H_F'!$H$75="",IF('Alternance H_F'!AA37='Répartition H_F'!$H$33,"Mme.",IF('Alternance H_F'!AB37='Répartition H_F'!$H$34,"M.",IF('Alternance H_F'!Z37="M.","Mme.","M."))),IF('Répartition H_F'!$H$75="M.",IF('Répartition H_F'!$H$39='Alternance H_F'!Y38,"M.","Mme."),IF('Répartition H_F'!$H$75="Mme.",IF('Répartition H_F'!$H$39='Alternance H_F'!Y38,"Mme.","M.")))))</f>
        <v/>
      </c>
      <c r="AA38" s="19" t="str">
        <f t="shared" si="8"/>
        <v/>
      </c>
      <c r="AB38" s="19" t="str">
        <f t="shared" si="9"/>
        <v/>
      </c>
      <c r="AC38" s="19"/>
      <c r="AD38" s="44"/>
      <c r="AE38" s="19" t="str">
        <f>IF(AE37="","",IF(AE37+1&gt;'Répartition H_F'!$I$19,"",AE37+1))</f>
        <v/>
      </c>
      <c r="AF38" s="19" t="str">
        <f>IF(AE38="","",IF('Répartition H_F'!$I$75="",IF('Alternance H_F'!AG37='Répartition H_F'!$I$33,"Mme.",IF('Alternance H_F'!AH37='Répartition H_F'!$I$34,"M.",IF('Alternance H_F'!AF37="M.","Mme.","M."))),IF('Répartition H_F'!$I$75="M.",IF('Répartition H_F'!$I$39='Alternance H_F'!AE38,"M.","Mme."),IF('Répartition H_F'!$I$75="Mme.",IF('Répartition H_F'!$I$39='Alternance H_F'!AE38,"Mme.","M.")))))</f>
        <v/>
      </c>
      <c r="AG38" s="19" t="str">
        <f t="shared" si="10"/>
        <v/>
      </c>
      <c r="AH38" s="19" t="str">
        <f t="shared" si="11"/>
        <v/>
      </c>
      <c r="AI38" s="19"/>
    </row>
    <row r="39" spans="1:35" x14ac:dyDescent="0.35">
      <c r="A39" s="19" t="str">
        <f>IF(A38="","",IF(A38+1&gt;'Répartition H_F'!$B$19,"",A38+1))</f>
        <v/>
      </c>
      <c r="B39" s="19" t="str">
        <f>IF(A39="","",IF('Répartition H_F'!$B$75="",IF('Alternance H_F'!C38='Répartition H_F'!$B$33,"Mme.",IF('Alternance H_F'!D38='Répartition H_F'!$B$34,"M.",IF('Alternance H_F'!B38="M.","Mme.","M."))),IF('Répartition H_F'!$B$75="M.",IF('Répartition H_F'!$B$39='Alternance H_F'!A39,"M.","Mme."),IF('Répartition H_F'!$B$75="Mme.",IF('Répartition H_F'!$B$39='Alternance H_F'!A39,"Mme.","M.")))))</f>
        <v/>
      </c>
      <c r="C39" s="19" t="str">
        <f t="shared" si="12"/>
        <v/>
      </c>
      <c r="D39" s="19" t="str">
        <f t="shared" si="13"/>
        <v/>
      </c>
      <c r="E39" s="19"/>
      <c r="F39" s="44"/>
      <c r="G39" s="19" t="str">
        <f>IF(G38="","",IF(G38+1&gt;'Répartition H_F'!$C$19,"",G38+1))</f>
        <v/>
      </c>
      <c r="H39" s="19" t="str">
        <f>IF(G39="","",IF('Répartition H_F'!$C$75="",IF('Alternance H_F'!I38='Répartition H_F'!$C$33,"Mme.",IF('Alternance H_F'!J38='Répartition H_F'!$C$34,"M.",IF('Alternance H_F'!H38="M.","Mme.","M."))),IF('Répartition H_F'!$C$75="M.",IF('Répartition H_F'!$C$39='Alternance H_F'!G39,"M.","Mme."),IF('Répartition H_F'!$C$75="Mme.",IF('Répartition H_F'!$C$39='Alternance H_F'!G39,"Mme.","M.")))))</f>
        <v/>
      </c>
      <c r="I39" s="19" t="str">
        <f t="shared" si="2"/>
        <v/>
      </c>
      <c r="J39" s="19" t="str">
        <f t="shared" si="3"/>
        <v/>
      </c>
      <c r="K39" s="19"/>
      <c r="M39" s="19" t="str">
        <f>IF(M38="","",IF(M38+1&gt;'Répartition H_F'!$E$19,"",M38+1))</f>
        <v/>
      </c>
      <c r="N39" s="19" t="str">
        <f>IF(M39="","",IF('Répartition H_F'!$E$75="",IF('Alternance H_F'!O38='Répartition H_F'!$E$33,"Mme.",IF('Alternance H_F'!P38='Répartition H_F'!$E$34,"M.",IF('Alternance H_F'!N38="M.","Mme.","M."))),IF('Répartition H_F'!$E$75="M.",IF('Répartition H_F'!$E$39='Alternance H_F'!M39,"M.","Mme."),IF('Répartition H_F'!$E$75="Mme.",IF('Répartition H_F'!$E$39='Alternance H_F'!M39,"Mme.","M.")))))</f>
        <v/>
      </c>
      <c r="O39" s="19" t="str">
        <f t="shared" si="4"/>
        <v/>
      </c>
      <c r="P39" s="19" t="str">
        <f t="shared" si="5"/>
        <v/>
      </c>
      <c r="Q39" s="19"/>
      <c r="R39" s="44"/>
      <c r="S39" s="19" t="str">
        <f>IF(S38="","",IF(S38+1&gt;'Répartition H_F'!$F$19,"",S38+1))</f>
        <v/>
      </c>
      <c r="T39" s="19" t="str">
        <f>IF(S39="","",IF('Répartition H_F'!$F$75="",IF('Alternance H_F'!U38='Répartition H_F'!$F$33,"Mme.",IF('Alternance H_F'!V38='Répartition H_F'!$F$34,"M.",IF('Alternance H_F'!T38="M.","Mme.","M."))),IF('Répartition H_F'!$F$75="M.",IF('Répartition H_F'!$F$39='Alternance H_F'!S39,"M.","Mme."),IF('Répartition H_F'!$F$75="Mme.",IF('Répartition H_F'!$F$39='Alternance H_F'!S39,"Mme.","M.")))))</f>
        <v/>
      </c>
      <c r="U39" s="19" t="str">
        <f t="shared" si="6"/>
        <v/>
      </c>
      <c r="V39" s="19" t="str">
        <f t="shared" si="7"/>
        <v/>
      </c>
      <c r="W39" s="19"/>
      <c r="Y39" s="19" t="str">
        <f>IF(Y38="","",IF(Y38+1&gt;'Répartition H_F'!$H$19,"",Y38+1))</f>
        <v/>
      </c>
      <c r="Z39" s="19" t="str">
        <f>IF(Y39="","",IF('Répartition H_F'!$H$75="",IF('Alternance H_F'!AA38='Répartition H_F'!$H$33,"Mme.",IF('Alternance H_F'!AB38='Répartition H_F'!$H$34,"M.",IF('Alternance H_F'!Z38="M.","Mme.","M."))),IF('Répartition H_F'!$H$75="M.",IF('Répartition H_F'!$H$39='Alternance H_F'!Y39,"M.","Mme."),IF('Répartition H_F'!$H$75="Mme.",IF('Répartition H_F'!$H$39='Alternance H_F'!Y39,"Mme.","M.")))))</f>
        <v/>
      </c>
      <c r="AA39" s="19" t="str">
        <f t="shared" si="8"/>
        <v/>
      </c>
      <c r="AB39" s="19" t="str">
        <f t="shared" si="9"/>
        <v/>
      </c>
      <c r="AC39" s="19"/>
      <c r="AD39" s="44"/>
      <c r="AE39" s="19" t="str">
        <f>IF(AE38="","",IF(AE38+1&gt;'Répartition H_F'!$I$19,"",AE38+1))</f>
        <v/>
      </c>
      <c r="AF39" s="19" t="str">
        <f>IF(AE39="","",IF('Répartition H_F'!$I$75="",IF('Alternance H_F'!AG38='Répartition H_F'!$I$33,"Mme.",IF('Alternance H_F'!AH38='Répartition H_F'!$I$34,"M.",IF('Alternance H_F'!AF38="M.","Mme.","M."))),IF('Répartition H_F'!$I$75="M.",IF('Répartition H_F'!$I$39='Alternance H_F'!AE39,"M.","Mme."),IF('Répartition H_F'!$I$75="Mme.",IF('Répartition H_F'!$I$39='Alternance H_F'!AE39,"Mme.","M.")))))</f>
        <v/>
      </c>
      <c r="AG39" s="19" t="str">
        <f t="shared" si="10"/>
        <v/>
      </c>
      <c r="AH39" s="19" t="str">
        <f t="shared" si="11"/>
        <v/>
      </c>
      <c r="AI39" s="19"/>
    </row>
    <row r="40" spans="1:35" x14ac:dyDescent="0.35">
      <c r="A40" s="19" t="str">
        <f>IF(A39="","",IF(A39+1&gt;'Répartition H_F'!$B$19,"",A39+1))</f>
        <v/>
      </c>
      <c r="B40" s="19" t="str">
        <f>IF(A40="","",IF('Répartition H_F'!$B$75="",IF('Alternance H_F'!C39='Répartition H_F'!$B$33,"Mme.",IF('Alternance H_F'!D39='Répartition H_F'!$B$34,"M.",IF('Alternance H_F'!B39="M.","Mme.","M."))),IF('Répartition H_F'!$B$75="M.",IF('Répartition H_F'!$B$39='Alternance H_F'!A40,"M.","Mme."),IF('Répartition H_F'!$B$75="Mme.",IF('Répartition H_F'!$B$39='Alternance H_F'!A40,"Mme.","M.")))))</f>
        <v/>
      </c>
      <c r="C40" s="19" t="str">
        <f t="shared" si="12"/>
        <v/>
      </c>
      <c r="D40" s="19" t="str">
        <f t="shared" si="13"/>
        <v/>
      </c>
      <c r="E40" s="19"/>
      <c r="F40" s="44"/>
      <c r="G40" s="19" t="str">
        <f>IF(G39="","",IF(G39+1&gt;'Répartition H_F'!$C$19,"",G39+1))</f>
        <v/>
      </c>
      <c r="H40" s="19" t="str">
        <f>IF(G40="","",IF('Répartition H_F'!$C$75="",IF('Alternance H_F'!I39='Répartition H_F'!$C$33,"Mme.",IF('Alternance H_F'!J39='Répartition H_F'!$C$34,"M.",IF('Alternance H_F'!H39="M.","Mme.","M."))),IF('Répartition H_F'!$C$75="M.",IF('Répartition H_F'!$C$39='Alternance H_F'!G40,"M.","Mme."),IF('Répartition H_F'!$C$75="Mme.",IF('Répartition H_F'!$C$39='Alternance H_F'!G40,"Mme.","M.")))))</f>
        <v/>
      </c>
      <c r="I40" s="19" t="str">
        <f t="shared" si="2"/>
        <v/>
      </c>
      <c r="J40" s="19" t="str">
        <f t="shared" si="3"/>
        <v/>
      </c>
      <c r="K40" s="19"/>
      <c r="M40" s="19" t="str">
        <f>IF(M39="","",IF(M39+1&gt;'Répartition H_F'!$E$19,"",M39+1))</f>
        <v/>
      </c>
      <c r="N40" s="19" t="str">
        <f>IF(M40="","",IF('Répartition H_F'!$E$75="",IF('Alternance H_F'!O39='Répartition H_F'!$E$33,"Mme.",IF('Alternance H_F'!P39='Répartition H_F'!$E$34,"M.",IF('Alternance H_F'!N39="M.","Mme.","M."))),IF('Répartition H_F'!$E$75="M.",IF('Répartition H_F'!$E$39='Alternance H_F'!M40,"M.","Mme."),IF('Répartition H_F'!$E$75="Mme.",IF('Répartition H_F'!$E$39='Alternance H_F'!M40,"Mme.","M.")))))</f>
        <v/>
      </c>
      <c r="O40" s="19" t="str">
        <f t="shared" si="4"/>
        <v/>
      </c>
      <c r="P40" s="19" t="str">
        <f t="shared" si="5"/>
        <v/>
      </c>
      <c r="Q40" s="19"/>
      <c r="R40" s="44"/>
      <c r="S40" s="19" t="str">
        <f>IF(S39="","",IF(S39+1&gt;'Répartition H_F'!$F$19,"",S39+1))</f>
        <v/>
      </c>
      <c r="T40" s="19" t="str">
        <f>IF(S40="","",IF('Répartition H_F'!$F$75="",IF('Alternance H_F'!U39='Répartition H_F'!$F$33,"Mme.",IF('Alternance H_F'!V39='Répartition H_F'!$F$34,"M.",IF('Alternance H_F'!T39="M.","Mme.","M."))),IF('Répartition H_F'!$F$75="M.",IF('Répartition H_F'!$F$39='Alternance H_F'!S40,"M.","Mme."),IF('Répartition H_F'!$F$75="Mme.",IF('Répartition H_F'!$F$39='Alternance H_F'!S40,"Mme.","M.")))))</f>
        <v/>
      </c>
      <c r="U40" s="19" t="str">
        <f t="shared" si="6"/>
        <v/>
      </c>
      <c r="V40" s="19" t="str">
        <f t="shared" si="7"/>
        <v/>
      </c>
      <c r="W40" s="19"/>
      <c r="Y40" s="19" t="str">
        <f>IF(Y39="","",IF(Y39+1&gt;'Répartition H_F'!$H$19,"",Y39+1))</f>
        <v/>
      </c>
      <c r="Z40" s="19" t="str">
        <f>IF(Y40="","",IF('Répartition H_F'!$H$75="",IF('Alternance H_F'!AA39='Répartition H_F'!$H$33,"Mme.",IF('Alternance H_F'!AB39='Répartition H_F'!$H$34,"M.",IF('Alternance H_F'!Z39="M.","Mme.","M."))),IF('Répartition H_F'!$H$75="M.",IF('Répartition H_F'!$H$39='Alternance H_F'!Y40,"M.","Mme."),IF('Répartition H_F'!$H$75="Mme.",IF('Répartition H_F'!$H$39='Alternance H_F'!Y40,"Mme.","M.")))))</f>
        <v/>
      </c>
      <c r="AA40" s="19" t="str">
        <f t="shared" si="8"/>
        <v/>
      </c>
      <c r="AB40" s="19" t="str">
        <f t="shared" si="9"/>
        <v/>
      </c>
      <c r="AC40" s="19"/>
      <c r="AD40" s="44"/>
      <c r="AE40" s="19" t="str">
        <f>IF(AE39="","",IF(AE39+1&gt;'Répartition H_F'!$I$19,"",AE39+1))</f>
        <v/>
      </c>
      <c r="AF40" s="19" t="str">
        <f>IF(AE40="","",IF('Répartition H_F'!$I$75="",IF('Alternance H_F'!AG39='Répartition H_F'!$I$33,"Mme.",IF('Alternance H_F'!AH39='Répartition H_F'!$I$34,"M.",IF('Alternance H_F'!AF39="M.","Mme.","M."))),IF('Répartition H_F'!$I$75="M.",IF('Répartition H_F'!$I$39='Alternance H_F'!AE40,"M.","Mme."),IF('Répartition H_F'!$I$75="Mme.",IF('Répartition H_F'!$I$39='Alternance H_F'!AE40,"Mme.","M.")))))</f>
        <v/>
      </c>
      <c r="AG40" s="19" t="str">
        <f t="shared" si="10"/>
        <v/>
      </c>
      <c r="AH40" s="19" t="str">
        <f t="shared" si="11"/>
        <v/>
      </c>
      <c r="AI40" s="19"/>
    </row>
    <row r="41" spans="1:35" x14ac:dyDescent="0.35">
      <c r="A41" s="19" t="str">
        <f>IF(A40="","",IF(A40+1&gt;'Répartition H_F'!$B$19,"",A40+1))</f>
        <v/>
      </c>
      <c r="B41" s="19" t="str">
        <f>IF(A41="","",IF('Répartition H_F'!$B$75="",IF('Alternance H_F'!C40='Répartition H_F'!$B$33,"Mme.",IF('Alternance H_F'!D40='Répartition H_F'!$B$34,"M.",IF('Alternance H_F'!B40="M.","Mme.","M."))),IF('Répartition H_F'!$B$75="M.",IF('Répartition H_F'!$B$39='Alternance H_F'!A41,"M.","Mme."),IF('Répartition H_F'!$B$75="Mme.",IF('Répartition H_F'!$B$39='Alternance H_F'!A41,"Mme.","M.")))))</f>
        <v/>
      </c>
      <c r="C41" s="19" t="str">
        <f t="shared" si="12"/>
        <v/>
      </c>
      <c r="D41" s="19" t="str">
        <f t="shared" si="13"/>
        <v/>
      </c>
      <c r="E41" s="19"/>
      <c r="F41" s="44"/>
      <c r="G41" s="19" t="str">
        <f>IF(G40="","",IF(G40+1&gt;'Répartition H_F'!$C$19,"",G40+1))</f>
        <v/>
      </c>
      <c r="H41" s="19" t="str">
        <f>IF(G41="","",IF('Répartition H_F'!$C$75="",IF('Alternance H_F'!I40='Répartition H_F'!$C$33,"Mme.",IF('Alternance H_F'!J40='Répartition H_F'!$C$34,"M.",IF('Alternance H_F'!H40="M.","Mme.","M."))),IF('Répartition H_F'!$C$75="M.",IF('Répartition H_F'!$C$39='Alternance H_F'!G41,"M.","Mme."),IF('Répartition H_F'!$C$75="Mme.",IF('Répartition H_F'!$C$39='Alternance H_F'!G41,"Mme.","M.")))))</f>
        <v/>
      </c>
      <c r="I41" s="19" t="str">
        <f t="shared" si="2"/>
        <v/>
      </c>
      <c r="J41" s="19" t="str">
        <f t="shared" si="3"/>
        <v/>
      </c>
      <c r="K41" s="19"/>
      <c r="M41" s="19" t="str">
        <f>IF(M40="","",IF(M40+1&gt;'Répartition H_F'!$E$19,"",M40+1))</f>
        <v/>
      </c>
      <c r="N41" s="19" t="str">
        <f>IF(M41="","",IF('Répartition H_F'!$E$75="",IF('Alternance H_F'!O40='Répartition H_F'!$E$33,"Mme.",IF('Alternance H_F'!P40='Répartition H_F'!$E$34,"M.",IF('Alternance H_F'!N40="M.","Mme.","M."))),IF('Répartition H_F'!$E$75="M.",IF('Répartition H_F'!$E$39='Alternance H_F'!M41,"M.","Mme."),IF('Répartition H_F'!$E$75="Mme.",IF('Répartition H_F'!$E$39='Alternance H_F'!M41,"Mme.","M.")))))</f>
        <v/>
      </c>
      <c r="O41" s="19" t="str">
        <f t="shared" si="4"/>
        <v/>
      </c>
      <c r="P41" s="19" t="str">
        <f t="shared" si="5"/>
        <v/>
      </c>
      <c r="Q41" s="19"/>
      <c r="R41" s="44"/>
      <c r="S41" s="19" t="str">
        <f>IF(S40="","",IF(S40+1&gt;'Répartition H_F'!$F$19,"",S40+1))</f>
        <v/>
      </c>
      <c r="T41" s="19" t="str">
        <f>IF(S41="","",IF('Répartition H_F'!$F$75="",IF('Alternance H_F'!U40='Répartition H_F'!$F$33,"Mme.",IF('Alternance H_F'!V40='Répartition H_F'!$F$34,"M.",IF('Alternance H_F'!T40="M.","Mme.","M."))),IF('Répartition H_F'!$F$75="M.",IF('Répartition H_F'!$F$39='Alternance H_F'!S41,"M.","Mme."),IF('Répartition H_F'!$F$75="Mme.",IF('Répartition H_F'!$F$39='Alternance H_F'!S41,"Mme.","M.")))))</f>
        <v/>
      </c>
      <c r="U41" s="19" t="str">
        <f t="shared" si="6"/>
        <v/>
      </c>
      <c r="V41" s="19" t="str">
        <f t="shared" si="7"/>
        <v/>
      </c>
      <c r="W41" s="19"/>
      <c r="Y41" s="19" t="str">
        <f>IF(Y40="","",IF(Y40+1&gt;'Répartition H_F'!$H$19,"",Y40+1))</f>
        <v/>
      </c>
      <c r="Z41" s="19" t="str">
        <f>IF(Y41="","",IF('Répartition H_F'!$H$75="",IF('Alternance H_F'!AA40='Répartition H_F'!$H$33,"Mme.",IF('Alternance H_F'!AB40='Répartition H_F'!$H$34,"M.",IF('Alternance H_F'!Z40="M.","Mme.","M."))),IF('Répartition H_F'!$H$75="M.",IF('Répartition H_F'!$H$39='Alternance H_F'!Y41,"M.","Mme."),IF('Répartition H_F'!$H$75="Mme.",IF('Répartition H_F'!$H$39='Alternance H_F'!Y41,"Mme.","M.")))))</f>
        <v/>
      </c>
      <c r="AA41" s="19" t="str">
        <f t="shared" si="8"/>
        <v/>
      </c>
      <c r="AB41" s="19" t="str">
        <f t="shared" si="9"/>
        <v/>
      </c>
      <c r="AC41" s="19"/>
      <c r="AD41" s="44"/>
      <c r="AE41" s="19" t="str">
        <f>IF(AE40="","",IF(AE40+1&gt;'Répartition H_F'!$I$19,"",AE40+1))</f>
        <v/>
      </c>
      <c r="AF41" s="19" t="str">
        <f>IF(AE41="","",IF('Répartition H_F'!$I$75="",IF('Alternance H_F'!AG40='Répartition H_F'!$I$33,"Mme.",IF('Alternance H_F'!AH40='Répartition H_F'!$I$34,"M.",IF('Alternance H_F'!AF40="M.","Mme.","M."))),IF('Répartition H_F'!$I$75="M.",IF('Répartition H_F'!$I$39='Alternance H_F'!AE41,"M.","Mme."),IF('Répartition H_F'!$I$75="Mme.",IF('Répartition H_F'!$I$39='Alternance H_F'!AE41,"Mme.","M.")))))</f>
        <v/>
      </c>
      <c r="AG41" s="19" t="str">
        <f t="shared" si="10"/>
        <v/>
      </c>
      <c r="AH41" s="19" t="str">
        <f t="shared" si="11"/>
        <v/>
      </c>
      <c r="AI41" s="19"/>
    </row>
    <row r="42" spans="1:35" x14ac:dyDescent="0.35">
      <c r="A42" s="19" t="str">
        <f>IF(A41="","",IF(A41+1&gt;'Répartition H_F'!$B$19,"",A41+1))</f>
        <v/>
      </c>
      <c r="B42" s="19" t="str">
        <f>IF(A42="","",IF('Répartition H_F'!$B$75="",IF('Alternance H_F'!C41='Répartition H_F'!$B$33,"Mme.",IF('Alternance H_F'!D41='Répartition H_F'!$B$34,"M.",IF('Alternance H_F'!B41="M.","Mme.","M."))),IF('Répartition H_F'!$B$75="M.",IF('Répartition H_F'!$B$39='Alternance H_F'!A42,"M.","Mme."),IF('Répartition H_F'!$B$75="Mme.",IF('Répartition H_F'!$B$39='Alternance H_F'!A42,"Mme.","M.")))))</f>
        <v/>
      </c>
      <c r="C42" s="19" t="str">
        <f t="shared" si="12"/>
        <v/>
      </c>
      <c r="D42" s="19" t="str">
        <f t="shared" si="13"/>
        <v/>
      </c>
      <c r="E42" s="19"/>
      <c r="F42" s="44"/>
      <c r="G42" s="19" t="str">
        <f>IF(G41="","",IF(G41+1&gt;'Répartition H_F'!$C$19,"",G41+1))</f>
        <v/>
      </c>
      <c r="H42" s="19" t="str">
        <f>IF(G42="","",IF('Répartition H_F'!$C$75="",IF('Alternance H_F'!I41='Répartition H_F'!$C$33,"Mme.",IF('Alternance H_F'!J41='Répartition H_F'!$C$34,"M.",IF('Alternance H_F'!H41="M.","Mme.","M."))),IF('Répartition H_F'!$C$75="M.",IF('Répartition H_F'!$C$39='Alternance H_F'!G42,"M.","Mme."),IF('Répartition H_F'!$C$75="Mme.",IF('Répartition H_F'!$C$39='Alternance H_F'!G42,"Mme.","M.")))))</f>
        <v/>
      </c>
      <c r="I42" s="19" t="str">
        <f t="shared" si="2"/>
        <v/>
      </c>
      <c r="J42" s="19" t="str">
        <f t="shared" si="3"/>
        <v/>
      </c>
      <c r="K42" s="19"/>
      <c r="M42" s="19" t="str">
        <f>IF(M41="","",IF(M41+1&gt;'Répartition H_F'!$E$19,"",M41+1))</f>
        <v/>
      </c>
      <c r="N42" s="19" t="str">
        <f>IF(M42="","",IF('Répartition H_F'!$E$75="",IF('Alternance H_F'!O41='Répartition H_F'!$E$33,"Mme.",IF('Alternance H_F'!P41='Répartition H_F'!$E$34,"M.",IF('Alternance H_F'!N41="M.","Mme.","M."))),IF('Répartition H_F'!$E$75="M.",IF('Répartition H_F'!$E$39='Alternance H_F'!M42,"M.","Mme."),IF('Répartition H_F'!$E$75="Mme.",IF('Répartition H_F'!$E$39='Alternance H_F'!M42,"Mme.","M.")))))</f>
        <v/>
      </c>
      <c r="O42" s="19" t="str">
        <f t="shared" si="4"/>
        <v/>
      </c>
      <c r="P42" s="19" t="str">
        <f t="shared" si="5"/>
        <v/>
      </c>
      <c r="Q42" s="19"/>
      <c r="R42" s="44"/>
      <c r="S42" s="19" t="str">
        <f>IF(S41="","",IF(S41+1&gt;'Répartition H_F'!$F$19,"",S41+1))</f>
        <v/>
      </c>
      <c r="T42" s="19" t="str">
        <f>IF(S42="","",IF('Répartition H_F'!$F$75="",IF('Alternance H_F'!U41='Répartition H_F'!$F$33,"Mme.",IF('Alternance H_F'!V41='Répartition H_F'!$F$34,"M.",IF('Alternance H_F'!T41="M.","Mme.","M."))),IF('Répartition H_F'!$F$75="M.",IF('Répartition H_F'!$F$39='Alternance H_F'!S42,"M.","Mme."),IF('Répartition H_F'!$F$75="Mme.",IF('Répartition H_F'!$F$39='Alternance H_F'!S42,"Mme.","M.")))))</f>
        <v/>
      </c>
      <c r="U42" s="19" t="str">
        <f t="shared" si="6"/>
        <v/>
      </c>
      <c r="V42" s="19" t="str">
        <f t="shared" si="7"/>
        <v/>
      </c>
      <c r="W42" s="19"/>
      <c r="Y42" s="19" t="str">
        <f>IF(Y41="","",IF(Y41+1&gt;'Répartition H_F'!$H$19,"",Y41+1))</f>
        <v/>
      </c>
      <c r="Z42" s="19" t="str">
        <f>IF(Y42="","",IF('Répartition H_F'!$H$75="",IF('Alternance H_F'!AA41='Répartition H_F'!$H$33,"Mme.",IF('Alternance H_F'!AB41='Répartition H_F'!$H$34,"M.",IF('Alternance H_F'!Z41="M.","Mme.","M."))),IF('Répartition H_F'!$H$75="M.",IF('Répartition H_F'!$H$39='Alternance H_F'!Y42,"M.","Mme."),IF('Répartition H_F'!$H$75="Mme.",IF('Répartition H_F'!$H$39='Alternance H_F'!Y42,"Mme.","M.")))))</f>
        <v/>
      </c>
      <c r="AA42" s="19" t="str">
        <f t="shared" si="8"/>
        <v/>
      </c>
      <c r="AB42" s="19" t="str">
        <f t="shared" si="9"/>
        <v/>
      </c>
      <c r="AC42" s="19"/>
      <c r="AD42" s="44"/>
      <c r="AE42" s="19" t="str">
        <f>IF(AE41="","",IF(AE41+1&gt;'Répartition H_F'!$I$19,"",AE41+1))</f>
        <v/>
      </c>
      <c r="AF42" s="19" t="str">
        <f>IF(AE42="","",IF('Répartition H_F'!$I$75="",IF('Alternance H_F'!AG41='Répartition H_F'!$I$33,"Mme.",IF('Alternance H_F'!AH41='Répartition H_F'!$I$34,"M.",IF('Alternance H_F'!AF41="M.","Mme.","M."))),IF('Répartition H_F'!$I$75="M.",IF('Répartition H_F'!$I$39='Alternance H_F'!AE42,"M.","Mme."),IF('Répartition H_F'!$I$75="Mme.",IF('Répartition H_F'!$I$39='Alternance H_F'!AE42,"Mme.","M.")))))</f>
        <v/>
      </c>
      <c r="AG42" s="19" t="str">
        <f t="shared" si="10"/>
        <v/>
      </c>
      <c r="AH42" s="19" t="str">
        <f t="shared" si="11"/>
        <v/>
      </c>
      <c r="AI42" s="19"/>
    </row>
    <row r="43" spans="1:35" x14ac:dyDescent="0.35">
      <c r="A43" s="19" t="str">
        <f>IF(A42="","",IF(A42+1&gt;'Répartition H_F'!$B$19,"",A42+1))</f>
        <v/>
      </c>
      <c r="B43" s="19" t="str">
        <f>IF(A43="","",IF('Répartition H_F'!$B$75="",IF('Alternance H_F'!C42='Répartition H_F'!$B$33,"Mme.",IF('Alternance H_F'!D42='Répartition H_F'!$B$34,"M.",IF('Alternance H_F'!B42="M.","Mme.","M."))),IF('Répartition H_F'!$B$75="M.",IF('Répartition H_F'!$B$39='Alternance H_F'!A43,"M.","Mme."),IF('Répartition H_F'!$B$75="Mme.",IF('Répartition H_F'!$B$39='Alternance H_F'!A43,"Mme.","M.")))))</f>
        <v/>
      </c>
      <c r="C43" s="19" t="str">
        <f t="shared" si="12"/>
        <v/>
      </c>
      <c r="D43" s="19" t="str">
        <f t="shared" si="13"/>
        <v/>
      </c>
      <c r="E43" s="19"/>
      <c r="F43" s="44"/>
      <c r="G43" s="19" t="str">
        <f>IF(G42="","",IF(G42+1&gt;'Répartition H_F'!$C$19,"",G42+1))</f>
        <v/>
      </c>
      <c r="H43" s="19" t="str">
        <f>IF(G43="","",IF('Répartition H_F'!$C$75="",IF('Alternance H_F'!I42='Répartition H_F'!$C$33,"Mme.",IF('Alternance H_F'!J42='Répartition H_F'!$C$34,"M.",IF('Alternance H_F'!H42="M.","Mme.","M."))),IF('Répartition H_F'!$C$75="M.",IF('Répartition H_F'!$C$39='Alternance H_F'!G43,"M.","Mme."),IF('Répartition H_F'!$C$75="Mme.",IF('Répartition H_F'!$C$39='Alternance H_F'!G43,"Mme.","M.")))))</f>
        <v/>
      </c>
      <c r="I43" s="19" t="str">
        <f t="shared" si="2"/>
        <v/>
      </c>
      <c r="J43" s="19" t="str">
        <f t="shared" si="3"/>
        <v/>
      </c>
      <c r="K43" s="19"/>
      <c r="M43" s="19" t="str">
        <f>IF(M42="","",IF(M42+1&gt;'Répartition H_F'!$E$19,"",M42+1))</f>
        <v/>
      </c>
      <c r="N43" s="19" t="str">
        <f>IF(M43="","",IF('Répartition H_F'!$E$75="",IF('Alternance H_F'!O42='Répartition H_F'!$E$33,"Mme.",IF('Alternance H_F'!P42='Répartition H_F'!$E$34,"M.",IF('Alternance H_F'!N42="M.","Mme.","M."))),IF('Répartition H_F'!$E$75="M.",IF('Répartition H_F'!$E$39='Alternance H_F'!M43,"M.","Mme."),IF('Répartition H_F'!$E$75="Mme.",IF('Répartition H_F'!$E$39='Alternance H_F'!M43,"Mme.","M.")))))</f>
        <v/>
      </c>
      <c r="O43" s="19" t="str">
        <f t="shared" si="4"/>
        <v/>
      </c>
      <c r="P43" s="19" t="str">
        <f t="shared" si="5"/>
        <v/>
      </c>
      <c r="Q43" s="19"/>
      <c r="R43" s="44"/>
      <c r="S43" s="19" t="str">
        <f>IF(S42="","",IF(S42+1&gt;'Répartition H_F'!$F$19,"",S42+1))</f>
        <v/>
      </c>
      <c r="T43" s="19" t="str">
        <f>IF(S43="","",IF('Répartition H_F'!$F$75="",IF('Alternance H_F'!U42='Répartition H_F'!$F$33,"Mme.",IF('Alternance H_F'!V42='Répartition H_F'!$F$34,"M.",IF('Alternance H_F'!T42="M.","Mme.","M."))),IF('Répartition H_F'!$F$75="M.",IF('Répartition H_F'!$F$39='Alternance H_F'!S43,"M.","Mme."),IF('Répartition H_F'!$F$75="Mme.",IF('Répartition H_F'!$F$39='Alternance H_F'!S43,"Mme.","M.")))))</f>
        <v/>
      </c>
      <c r="U43" s="19" t="str">
        <f t="shared" si="6"/>
        <v/>
      </c>
      <c r="V43" s="19" t="str">
        <f t="shared" si="7"/>
        <v/>
      </c>
      <c r="W43" s="19"/>
      <c r="Y43" s="19" t="str">
        <f>IF(Y42="","",IF(Y42+1&gt;'Répartition H_F'!$H$19,"",Y42+1))</f>
        <v/>
      </c>
      <c r="Z43" s="19" t="str">
        <f>IF(Y43="","",IF('Répartition H_F'!$H$75="",IF('Alternance H_F'!AA42='Répartition H_F'!$H$33,"Mme.",IF('Alternance H_F'!AB42='Répartition H_F'!$H$34,"M.",IF('Alternance H_F'!Z42="M.","Mme.","M."))),IF('Répartition H_F'!$H$75="M.",IF('Répartition H_F'!$H$39='Alternance H_F'!Y43,"M.","Mme."),IF('Répartition H_F'!$H$75="Mme.",IF('Répartition H_F'!$H$39='Alternance H_F'!Y43,"Mme.","M.")))))</f>
        <v/>
      </c>
      <c r="AA43" s="19" t="str">
        <f t="shared" si="8"/>
        <v/>
      </c>
      <c r="AB43" s="19" t="str">
        <f t="shared" si="9"/>
        <v/>
      </c>
      <c r="AC43" s="19"/>
      <c r="AD43" s="44"/>
      <c r="AE43" s="19" t="str">
        <f>IF(AE42="","",IF(AE42+1&gt;'Répartition H_F'!$I$19,"",AE42+1))</f>
        <v/>
      </c>
      <c r="AF43" s="19" t="str">
        <f>IF(AE43="","",IF('Répartition H_F'!$I$75="",IF('Alternance H_F'!AG42='Répartition H_F'!$I$33,"Mme.",IF('Alternance H_F'!AH42='Répartition H_F'!$I$34,"M.",IF('Alternance H_F'!AF42="M.","Mme.","M."))),IF('Répartition H_F'!$I$75="M.",IF('Répartition H_F'!$I$39='Alternance H_F'!AE43,"M.","Mme."),IF('Répartition H_F'!$I$75="Mme.",IF('Répartition H_F'!$I$39='Alternance H_F'!AE43,"Mme.","M.")))))</f>
        <v/>
      </c>
      <c r="AG43" s="19" t="str">
        <f t="shared" si="10"/>
        <v/>
      </c>
      <c r="AH43" s="19" t="str">
        <f t="shared" si="11"/>
        <v/>
      </c>
      <c r="AI43" s="19"/>
    </row>
    <row r="44" spans="1:35" x14ac:dyDescent="0.35">
      <c r="A44" s="19" t="str">
        <f>IF(A43="","",IF(A43+1&gt;'Répartition H_F'!$B$19,"",A43+1))</f>
        <v/>
      </c>
      <c r="B44" s="19" t="str">
        <f>IF(A44="","",IF('Répartition H_F'!$B$75="",IF('Alternance H_F'!C43='Répartition H_F'!$B$33,"Mme.",IF('Alternance H_F'!D43='Répartition H_F'!$B$34,"M.",IF('Alternance H_F'!B43="M.","Mme.","M."))),IF('Répartition H_F'!$B$75="M.",IF('Répartition H_F'!$B$39='Alternance H_F'!A44,"M.","Mme."),IF('Répartition H_F'!$B$75="Mme.",IF('Répartition H_F'!$B$39='Alternance H_F'!A44,"Mme.","M.")))))</f>
        <v/>
      </c>
      <c r="C44" s="19" t="str">
        <f t="shared" si="12"/>
        <v/>
      </c>
      <c r="D44" s="19" t="str">
        <f t="shared" si="13"/>
        <v/>
      </c>
      <c r="E44" s="19"/>
      <c r="F44" s="44"/>
      <c r="G44" s="19" t="str">
        <f>IF(G43="","",IF(G43+1&gt;'Répartition H_F'!$C$19,"",G43+1))</f>
        <v/>
      </c>
      <c r="H44" s="19" t="str">
        <f>IF(G44="","",IF('Répartition H_F'!$C$75="",IF('Alternance H_F'!I43='Répartition H_F'!$C$33,"Mme.",IF('Alternance H_F'!J43='Répartition H_F'!$C$34,"M.",IF('Alternance H_F'!H43="M.","Mme.","M."))),IF('Répartition H_F'!$C$75="M.",IF('Répartition H_F'!$C$39='Alternance H_F'!G44,"M.","Mme."),IF('Répartition H_F'!$C$75="Mme.",IF('Répartition H_F'!$C$39='Alternance H_F'!G44,"Mme.","M.")))))</f>
        <v/>
      </c>
      <c r="I44" s="19" t="str">
        <f t="shared" si="2"/>
        <v/>
      </c>
      <c r="J44" s="19" t="str">
        <f t="shared" si="3"/>
        <v/>
      </c>
      <c r="K44" s="19"/>
      <c r="M44" s="19" t="str">
        <f>IF(M43="","",IF(M43+1&gt;'Répartition H_F'!$E$19,"",M43+1))</f>
        <v/>
      </c>
      <c r="N44" s="19" t="str">
        <f>IF(M44="","",IF('Répartition H_F'!$E$75="",IF('Alternance H_F'!O43='Répartition H_F'!$E$33,"Mme.",IF('Alternance H_F'!P43='Répartition H_F'!$E$34,"M.",IF('Alternance H_F'!N43="M.","Mme.","M."))),IF('Répartition H_F'!$E$75="M.",IF('Répartition H_F'!$E$39='Alternance H_F'!M44,"M.","Mme."),IF('Répartition H_F'!$E$75="Mme.",IF('Répartition H_F'!$E$39='Alternance H_F'!M44,"Mme.","M.")))))</f>
        <v/>
      </c>
      <c r="O44" s="19" t="str">
        <f t="shared" si="4"/>
        <v/>
      </c>
      <c r="P44" s="19" t="str">
        <f t="shared" si="5"/>
        <v/>
      </c>
      <c r="Q44" s="19"/>
      <c r="R44" s="44"/>
      <c r="S44" s="19" t="str">
        <f>IF(S43="","",IF(S43+1&gt;'Répartition H_F'!$F$19,"",S43+1))</f>
        <v/>
      </c>
      <c r="T44" s="19" t="str">
        <f>IF(S44="","",IF('Répartition H_F'!$F$75="",IF('Alternance H_F'!U43='Répartition H_F'!$F$33,"Mme.",IF('Alternance H_F'!V43='Répartition H_F'!$F$34,"M.",IF('Alternance H_F'!T43="M.","Mme.","M."))),IF('Répartition H_F'!$F$75="M.",IF('Répartition H_F'!$F$39='Alternance H_F'!S44,"M.","Mme."),IF('Répartition H_F'!$F$75="Mme.",IF('Répartition H_F'!$F$39='Alternance H_F'!S44,"Mme.","M.")))))</f>
        <v/>
      </c>
      <c r="U44" s="19" t="str">
        <f t="shared" si="6"/>
        <v/>
      </c>
      <c r="V44" s="19" t="str">
        <f t="shared" si="7"/>
        <v/>
      </c>
      <c r="W44" s="19"/>
      <c r="Y44" s="19" t="str">
        <f>IF(Y43="","",IF(Y43+1&gt;'Répartition H_F'!$H$19,"",Y43+1))</f>
        <v/>
      </c>
      <c r="Z44" s="19" t="str">
        <f>IF(Y44="","",IF('Répartition H_F'!$H$75="",IF('Alternance H_F'!AA43='Répartition H_F'!$H$33,"Mme.",IF('Alternance H_F'!AB43='Répartition H_F'!$H$34,"M.",IF('Alternance H_F'!Z43="M.","Mme.","M."))),IF('Répartition H_F'!$H$75="M.",IF('Répartition H_F'!$H$39='Alternance H_F'!Y44,"M.","Mme."),IF('Répartition H_F'!$H$75="Mme.",IF('Répartition H_F'!$H$39='Alternance H_F'!Y44,"Mme.","M.")))))</f>
        <v/>
      </c>
      <c r="AA44" s="19" t="str">
        <f t="shared" si="8"/>
        <v/>
      </c>
      <c r="AB44" s="19" t="str">
        <f t="shared" si="9"/>
        <v/>
      </c>
      <c r="AC44" s="19"/>
      <c r="AD44" s="44"/>
      <c r="AE44" s="19" t="str">
        <f>IF(AE43="","",IF(AE43+1&gt;'Répartition H_F'!$I$19,"",AE43+1))</f>
        <v/>
      </c>
      <c r="AF44" s="19" t="str">
        <f>IF(AE44="","",IF('Répartition H_F'!$I$75="",IF('Alternance H_F'!AG43='Répartition H_F'!$I$33,"Mme.",IF('Alternance H_F'!AH43='Répartition H_F'!$I$34,"M.",IF('Alternance H_F'!AF43="M.","Mme.","M."))),IF('Répartition H_F'!$I$75="M.",IF('Répartition H_F'!$I$39='Alternance H_F'!AE44,"M.","Mme."),IF('Répartition H_F'!$I$75="Mme.",IF('Répartition H_F'!$I$39='Alternance H_F'!AE44,"Mme.","M.")))))</f>
        <v/>
      </c>
      <c r="AG44" s="19" t="str">
        <f t="shared" si="10"/>
        <v/>
      </c>
      <c r="AH44" s="19" t="str">
        <f t="shared" si="11"/>
        <v/>
      </c>
      <c r="AI44" s="19"/>
    </row>
    <row r="45" spans="1:35" x14ac:dyDescent="0.35">
      <c r="A45" s="19" t="str">
        <f>IF(A44="","",IF(A44+1&gt;'Répartition H_F'!$B$19,"",A44+1))</f>
        <v/>
      </c>
      <c r="B45" s="19" t="str">
        <f>IF(A45="","",IF('Répartition H_F'!$B$75="",IF('Alternance H_F'!C44='Répartition H_F'!$B$33,"Mme.",IF('Alternance H_F'!D44='Répartition H_F'!$B$34,"M.",IF('Alternance H_F'!B44="M.","Mme.","M."))),IF('Répartition H_F'!$B$75="M.",IF('Répartition H_F'!$B$39='Alternance H_F'!A45,"M.","Mme."),IF('Répartition H_F'!$B$75="Mme.",IF('Répartition H_F'!$B$39='Alternance H_F'!A45,"Mme.","M.")))))</f>
        <v/>
      </c>
      <c r="C45" s="19" t="str">
        <f t="shared" si="12"/>
        <v/>
      </c>
      <c r="D45" s="19" t="str">
        <f t="shared" si="13"/>
        <v/>
      </c>
      <c r="E45" s="19"/>
      <c r="F45" s="44"/>
      <c r="G45" s="19" t="str">
        <f>IF(G44="","",IF(G44+1&gt;'Répartition H_F'!$C$19,"",G44+1))</f>
        <v/>
      </c>
      <c r="H45" s="19" t="str">
        <f>IF(G45="","",IF('Répartition H_F'!$C$75="",IF('Alternance H_F'!I44='Répartition H_F'!$C$33,"Mme.",IF('Alternance H_F'!J44='Répartition H_F'!$C$34,"M.",IF('Alternance H_F'!H44="M.","Mme.","M."))),IF('Répartition H_F'!$C$75="M.",IF('Répartition H_F'!$C$39='Alternance H_F'!G45,"M.","Mme."),IF('Répartition H_F'!$C$75="Mme.",IF('Répartition H_F'!$C$39='Alternance H_F'!G45,"Mme.","M.")))))</f>
        <v/>
      </c>
      <c r="I45" s="19" t="str">
        <f t="shared" si="2"/>
        <v/>
      </c>
      <c r="J45" s="19" t="str">
        <f t="shared" si="3"/>
        <v/>
      </c>
      <c r="K45" s="19"/>
      <c r="M45" s="19" t="str">
        <f>IF(M44="","",IF(M44+1&gt;'Répartition H_F'!$E$19,"",M44+1))</f>
        <v/>
      </c>
      <c r="N45" s="19" t="str">
        <f>IF(M45="","",IF('Répartition H_F'!$E$75="",IF('Alternance H_F'!O44='Répartition H_F'!$E$33,"Mme.",IF('Alternance H_F'!P44='Répartition H_F'!$E$34,"M.",IF('Alternance H_F'!N44="M.","Mme.","M."))),IF('Répartition H_F'!$E$75="M.",IF('Répartition H_F'!$E$39='Alternance H_F'!M45,"M.","Mme."),IF('Répartition H_F'!$E$75="Mme.",IF('Répartition H_F'!$E$39='Alternance H_F'!M45,"Mme.","M.")))))</f>
        <v/>
      </c>
      <c r="O45" s="19" t="str">
        <f t="shared" si="4"/>
        <v/>
      </c>
      <c r="P45" s="19" t="str">
        <f t="shared" si="5"/>
        <v/>
      </c>
      <c r="Q45" s="19"/>
      <c r="R45" s="44"/>
      <c r="S45" s="19" t="str">
        <f>IF(S44="","",IF(S44+1&gt;'Répartition H_F'!$F$19,"",S44+1))</f>
        <v/>
      </c>
      <c r="T45" s="19" t="str">
        <f>IF(S45="","",IF('Répartition H_F'!$F$75="",IF('Alternance H_F'!U44='Répartition H_F'!$F$33,"Mme.",IF('Alternance H_F'!V44='Répartition H_F'!$F$34,"M.",IF('Alternance H_F'!T44="M.","Mme.","M."))),IF('Répartition H_F'!$F$75="M.",IF('Répartition H_F'!$F$39='Alternance H_F'!S45,"M.","Mme."),IF('Répartition H_F'!$F$75="Mme.",IF('Répartition H_F'!$F$39='Alternance H_F'!S45,"Mme.","M.")))))</f>
        <v/>
      </c>
      <c r="U45" s="19" t="str">
        <f t="shared" si="6"/>
        <v/>
      </c>
      <c r="V45" s="19" t="str">
        <f t="shared" si="7"/>
        <v/>
      </c>
      <c r="W45" s="19"/>
      <c r="Y45" s="19" t="str">
        <f>IF(Y44="","",IF(Y44+1&gt;'Répartition H_F'!$H$19,"",Y44+1))</f>
        <v/>
      </c>
      <c r="Z45" s="19" t="str">
        <f>IF(Y45="","",IF('Répartition H_F'!$H$75="",IF('Alternance H_F'!AA44='Répartition H_F'!$H$33,"Mme.",IF('Alternance H_F'!AB44='Répartition H_F'!$H$34,"M.",IF('Alternance H_F'!Z44="M.","Mme.","M."))),IF('Répartition H_F'!$H$75="M.",IF('Répartition H_F'!$H$39='Alternance H_F'!Y45,"M.","Mme."),IF('Répartition H_F'!$H$75="Mme.",IF('Répartition H_F'!$H$39='Alternance H_F'!Y45,"Mme.","M.")))))</f>
        <v/>
      </c>
      <c r="AA45" s="19" t="str">
        <f t="shared" si="8"/>
        <v/>
      </c>
      <c r="AB45" s="19" t="str">
        <f t="shared" si="9"/>
        <v/>
      </c>
      <c r="AC45" s="19"/>
      <c r="AD45" s="44"/>
      <c r="AE45" s="19" t="str">
        <f>IF(AE44="","",IF(AE44+1&gt;'Répartition H_F'!$I$19,"",AE44+1))</f>
        <v/>
      </c>
      <c r="AF45" s="19" t="str">
        <f>IF(AE45="","",IF('Répartition H_F'!$I$75="",IF('Alternance H_F'!AG44='Répartition H_F'!$I$33,"Mme.",IF('Alternance H_F'!AH44='Répartition H_F'!$I$34,"M.",IF('Alternance H_F'!AF44="M.","Mme.","M."))),IF('Répartition H_F'!$I$75="M.",IF('Répartition H_F'!$I$39='Alternance H_F'!AE45,"M.","Mme."),IF('Répartition H_F'!$I$75="Mme.",IF('Répartition H_F'!$I$39='Alternance H_F'!AE45,"Mme.","M.")))))</f>
        <v/>
      </c>
      <c r="AG45" s="19" t="str">
        <f t="shared" si="10"/>
        <v/>
      </c>
      <c r="AH45" s="19" t="str">
        <f t="shared" si="11"/>
        <v/>
      </c>
      <c r="AI45" s="19"/>
    </row>
    <row r="46" spans="1:35" x14ac:dyDescent="0.35">
      <c r="A46" s="19" t="str">
        <f>IF(A45="","",IF(A45+1&gt;'Répartition H_F'!$B$19,"",A45+1))</f>
        <v/>
      </c>
      <c r="B46" s="19" t="str">
        <f>IF(A46="","",IF('Répartition H_F'!$B$75="",IF('Alternance H_F'!C45='Répartition H_F'!$B$33,"Mme.",IF('Alternance H_F'!D45='Répartition H_F'!$B$34,"M.",IF('Alternance H_F'!B45="M.","Mme.","M."))),IF('Répartition H_F'!$B$75="M.",IF('Répartition H_F'!$B$39='Alternance H_F'!A46,"M.","Mme."),IF('Répartition H_F'!$B$75="Mme.",IF('Répartition H_F'!$B$39='Alternance H_F'!A46,"Mme.","M.")))))</f>
        <v/>
      </c>
      <c r="C46" s="19" t="str">
        <f t="shared" si="12"/>
        <v/>
      </c>
      <c r="D46" s="19" t="str">
        <f t="shared" si="13"/>
        <v/>
      </c>
      <c r="E46" s="19"/>
      <c r="F46" s="44"/>
      <c r="G46" s="19" t="str">
        <f>IF(G45="","",IF(G45+1&gt;'Répartition H_F'!$C$19,"",G45+1))</f>
        <v/>
      </c>
      <c r="H46" s="19" t="str">
        <f>IF(G46="","",IF('Répartition H_F'!$C$75="",IF('Alternance H_F'!I45='Répartition H_F'!$C$33,"Mme.",IF('Alternance H_F'!J45='Répartition H_F'!$C$34,"M.",IF('Alternance H_F'!H45="M.","Mme.","M."))),IF('Répartition H_F'!$C$75="M.",IF('Répartition H_F'!$C$39='Alternance H_F'!G46,"M.","Mme."),IF('Répartition H_F'!$C$75="Mme.",IF('Répartition H_F'!$C$39='Alternance H_F'!G46,"Mme.","M.")))))</f>
        <v/>
      </c>
      <c r="I46" s="19" t="str">
        <f t="shared" si="2"/>
        <v/>
      </c>
      <c r="J46" s="19" t="str">
        <f t="shared" si="3"/>
        <v/>
      </c>
      <c r="K46" s="19"/>
      <c r="M46" s="19" t="str">
        <f>IF(M45="","",IF(M45+1&gt;'Répartition H_F'!$E$19,"",M45+1))</f>
        <v/>
      </c>
      <c r="N46" s="19" t="str">
        <f>IF(M46="","",IF('Répartition H_F'!$E$75="",IF('Alternance H_F'!O45='Répartition H_F'!$E$33,"Mme.",IF('Alternance H_F'!P45='Répartition H_F'!$E$34,"M.",IF('Alternance H_F'!N45="M.","Mme.","M."))),IF('Répartition H_F'!$E$75="M.",IF('Répartition H_F'!$E$39='Alternance H_F'!M46,"M.","Mme."),IF('Répartition H_F'!$E$75="Mme.",IF('Répartition H_F'!$E$39='Alternance H_F'!M46,"Mme.","M.")))))</f>
        <v/>
      </c>
      <c r="O46" s="19" t="str">
        <f t="shared" si="4"/>
        <v/>
      </c>
      <c r="P46" s="19" t="str">
        <f t="shared" si="5"/>
        <v/>
      </c>
      <c r="Q46" s="19"/>
      <c r="R46" s="44"/>
      <c r="S46" s="19" t="str">
        <f>IF(S45="","",IF(S45+1&gt;'Répartition H_F'!$F$19,"",S45+1))</f>
        <v/>
      </c>
      <c r="T46" s="19" t="str">
        <f>IF(S46="","",IF('Répartition H_F'!$F$75="",IF('Alternance H_F'!U45='Répartition H_F'!$F$33,"Mme.",IF('Alternance H_F'!V45='Répartition H_F'!$F$34,"M.",IF('Alternance H_F'!T45="M.","Mme.","M."))),IF('Répartition H_F'!$F$75="M.",IF('Répartition H_F'!$F$39='Alternance H_F'!S46,"M.","Mme."),IF('Répartition H_F'!$F$75="Mme.",IF('Répartition H_F'!$F$39='Alternance H_F'!S46,"Mme.","M.")))))</f>
        <v/>
      </c>
      <c r="U46" s="19" t="str">
        <f t="shared" si="6"/>
        <v/>
      </c>
      <c r="V46" s="19" t="str">
        <f t="shared" si="7"/>
        <v/>
      </c>
      <c r="W46" s="19"/>
      <c r="Y46" s="19" t="str">
        <f>IF(Y45="","",IF(Y45+1&gt;'Répartition H_F'!$H$19,"",Y45+1))</f>
        <v/>
      </c>
      <c r="Z46" s="19" t="str">
        <f>IF(Y46="","",IF('Répartition H_F'!$H$75="",IF('Alternance H_F'!AA45='Répartition H_F'!$H$33,"Mme.",IF('Alternance H_F'!AB45='Répartition H_F'!$H$34,"M.",IF('Alternance H_F'!Z45="M.","Mme.","M."))),IF('Répartition H_F'!$H$75="M.",IF('Répartition H_F'!$H$39='Alternance H_F'!Y46,"M.","Mme."),IF('Répartition H_F'!$H$75="Mme.",IF('Répartition H_F'!$H$39='Alternance H_F'!Y46,"Mme.","M.")))))</f>
        <v/>
      </c>
      <c r="AA46" s="19" t="str">
        <f t="shared" si="8"/>
        <v/>
      </c>
      <c r="AB46" s="19" t="str">
        <f t="shared" si="9"/>
        <v/>
      </c>
      <c r="AC46" s="19"/>
      <c r="AD46" s="44"/>
      <c r="AE46" s="19" t="str">
        <f>IF(AE45="","",IF(AE45+1&gt;'Répartition H_F'!$I$19,"",AE45+1))</f>
        <v/>
      </c>
      <c r="AF46" s="19" t="str">
        <f>IF(AE46="","",IF('Répartition H_F'!$I$75="",IF('Alternance H_F'!AG45='Répartition H_F'!$I$33,"Mme.",IF('Alternance H_F'!AH45='Répartition H_F'!$I$34,"M.",IF('Alternance H_F'!AF45="M.","Mme.","M."))),IF('Répartition H_F'!$I$75="M.",IF('Répartition H_F'!$I$39='Alternance H_F'!AE46,"M.","Mme."),IF('Répartition H_F'!$I$75="Mme.",IF('Répartition H_F'!$I$39='Alternance H_F'!AE46,"Mme.","M.")))))</f>
        <v/>
      </c>
      <c r="AG46" s="19" t="str">
        <f t="shared" si="10"/>
        <v/>
      </c>
      <c r="AH46" s="19" t="str">
        <f t="shared" si="11"/>
        <v/>
      </c>
      <c r="AI46" s="19"/>
    </row>
    <row r="47" spans="1:35" x14ac:dyDescent="0.35">
      <c r="A47" s="19" t="str">
        <f>IF(A46="","",IF(A46+1&gt;'Répartition H_F'!$B$19,"",A46+1))</f>
        <v/>
      </c>
      <c r="B47" s="19" t="str">
        <f>IF(A47="","",IF('Répartition H_F'!$B$75="",IF('Alternance H_F'!C46='Répartition H_F'!$B$33,"Mme.",IF('Alternance H_F'!D46='Répartition H_F'!$B$34,"M.",IF('Alternance H_F'!B46="M.","Mme.","M."))),IF('Répartition H_F'!$B$75="M.",IF('Répartition H_F'!$B$39='Alternance H_F'!A47,"M.","Mme."),IF('Répartition H_F'!$B$75="Mme.",IF('Répartition H_F'!$B$39='Alternance H_F'!A47,"Mme.","M.")))))</f>
        <v/>
      </c>
      <c r="C47" s="19" t="str">
        <f t="shared" si="12"/>
        <v/>
      </c>
      <c r="D47" s="19" t="str">
        <f t="shared" si="13"/>
        <v/>
      </c>
      <c r="E47" s="19"/>
      <c r="F47" s="44"/>
      <c r="G47" s="19" t="str">
        <f>IF(G46="","",IF(G46+1&gt;'Répartition H_F'!$C$19,"",G46+1))</f>
        <v/>
      </c>
      <c r="H47" s="19" t="str">
        <f>IF(G47="","",IF('Répartition H_F'!$C$75="",IF('Alternance H_F'!I46='Répartition H_F'!$C$33,"Mme.",IF('Alternance H_F'!J46='Répartition H_F'!$C$34,"M.",IF('Alternance H_F'!H46="M.","Mme.","M."))),IF('Répartition H_F'!$C$75="M.",IF('Répartition H_F'!$C$39='Alternance H_F'!G47,"M.","Mme."),IF('Répartition H_F'!$C$75="Mme.",IF('Répartition H_F'!$C$39='Alternance H_F'!G47,"Mme.","M.")))))</f>
        <v/>
      </c>
      <c r="I47" s="19" t="str">
        <f t="shared" si="2"/>
        <v/>
      </c>
      <c r="J47" s="19" t="str">
        <f t="shared" si="3"/>
        <v/>
      </c>
      <c r="K47" s="19"/>
      <c r="M47" s="19" t="str">
        <f>IF(M46="","",IF(M46+1&gt;'Répartition H_F'!$E$19,"",M46+1))</f>
        <v/>
      </c>
      <c r="N47" s="19" t="str">
        <f>IF(M47="","",IF('Répartition H_F'!$E$75="",IF('Alternance H_F'!O46='Répartition H_F'!$E$33,"Mme.",IF('Alternance H_F'!P46='Répartition H_F'!$E$34,"M.",IF('Alternance H_F'!N46="M.","Mme.","M."))),IF('Répartition H_F'!$E$75="M.",IF('Répartition H_F'!$E$39='Alternance H_F'!M47,"M.","Mme."),IF('Répartition H_F'!$E$75="Mme.",IF('Répartition H_F'!$E$39='Alternance H_F'!M47,"Mme.","M.")))))</f>
        <v/>
      </c>
      <c r="O47" s="19" t="str">
        <f t="shared" si="4"/>
        <v/>
      </c>
      <c r="P47" s="19" t="str">
        <f t="shared" si="5"/>
        <v/>
      </c>
      <c r="Q47" s="19"/>
      <c r="R47" s="44"/>
      <c r="S47" s="19" t="str">
        <f>IF(S46="","",IF(S46+1&gt;'Répartition H_F'!$F$19,"",S46+1))</f>
        <v/>
      </c>
      <c r="T47" s="19" t="str">
        <f>IF(S47="","",IF('Répartition H_F'!$F$75="",IF('Alternance H_F'!U46='Répartition H_F'!$F$33,"Mme.",IF('Alternance H_F'!V46='Répartition H_F'!$F$34,"M.",IF('Alternance H_F'!T46="M.","Mme.","M."))),IF('Répartition H_F'!$F$75="M.",IF('Répartition H_F'!$F$39='Alternance H_F'!S47,"M.","Mme."),IF('Répartition H_F'!$F$75="Mme.",IF('Répartition H_F'!$F$39='Alternance H_F'!S47,"Mme.","M.")))))</f>
        <v/>
      </c>
      <c r="U47" s="19" t="str">
        <f t="shared" si="6"/>
        <v/>
      </c>
      <c r="V47" s="19" t="str">
        <f t="shared" si="7"/>
        <v/>
      </c>
      <c r="W47" s="19"/>
      <c r="Y47" s="19" t="str">
        <f>IF(Y46="","",IF(Y46+1&gt;'Répartition H_F'!$H$19,"",Y46+1))</f>
        <v/>
      </c>
      <c r="Z47" s="19" t="str">
        <f>IF(Y47="","",IF('Répartition H_F'!$H$75="",IF('Alternance H_F'!AA46='Répartition H_F'!$H$33,"Mme.",IF('Alternance H_F'!AB46='Répartition H_F'!$H$34,"M.",IF('Alternance H_F'!Z46="M.","Mme.","M."))),IF('Répartition H_F'!$H$75="M.",IF('Répartition H_F'!$H$39='Alternance H_F'!Y47,"M.","Mme."),IF('Répartition H_F'!$H$75="Mme.",IF('Répartition H_F'!$H$39='Alternance H_F'!Y47,"Mme.","M.")))))</f>
        <v/>
      </c>
      <c r="AA47" s="19" t="str">
        <f t="shared" si="8"/>
        <v/>
      </c>
      <c r="AB47" s="19" t="str">
        <f t="shared" si="9"/>
        <v/>
      </c>
      <c r="AC47" s="19"/>
      <c r="AD47" s="44"/>
      <c r="AE47" s="19" t="str">
        <f>IF(AE46="","",IF(AE46+1&gt;'Répartition H_F'!$I$19,"",AE46+1))</f>
        <v/>
      </c>
      <c r="AF47" s="19" t="str">
        <f>IF(AE47="","",IF('Répartition H_F'!$I$75="",IF('Alternance H_F'!AG46='Répartition H_F'!$I$33,"Mme.",IF('Alternance H_F'!AH46='Répartition H_F'!$I$34,"M.",IF('Alternance H_F'!AF46="M.","Mme.","M."))),IF('Répartition H_F'!$I$75="M.",IF('Répartition H_F'!$I$39='Alternance H_F'!AE47,"M.","Mme."),IF('Répartition H_F'!$I$75="Mme.",IF('Répartition H_F'!$I$39='Alternance H_F'!AE47,"Mme.","M.")))))</f>
        <v/>
      </c>
      <c r="AG47" s="19" t="str">
        <f t="shared" si="10"/>
        <v/>
      </c>
      <c r="AH47" s="19" t="str">
        <f t="shared" si="11"/>
        <v/>
      </c>
      <c r="AI47" s="19"/>
    </row>
    <row r="48" spans="1:35" x14ac:dyDescent="0.35">
      <c r="A48" s="19" t="str">
        <f>IF(A47="","",IF(A47+1&gt;'Répartition H_F'!$B$19,"",A47+1))</f>
        <v/>
      </c>
      <c r="B48" s="19" t="str">
        <f>IF(A48="","",IF('Répartition H_F'!$B$75="",IF('Alternance H_F'!C47='Répartition H_F'!$B$33,"Mme.",IF('Alternance H_F'!D47='Répartition H_F'!$B$34,"M.",IF('Alternance H_F'!B47="M.","Mme.","M."))),IF('Répartition H_F'!$B$75="M.",IF('Répartition H_F'!$B$39='Alternance H_F'!A48,"M.","Mme."),IF('Répartition H_F'!$B$75="Mme.",IF('Répartition H_F'!$B$39='Alternance H_F'!A48,"Mme.","M.")))))</f>
        <v/>
      </c>
      <c r="C48" s="19" t="str">
        <f t="shared" si="12"/>
        <v/>
      </c>
      <c r="D48" s="19" t="str">
        <f t="shared" si="13"/>
        <v/>
      </c>
      <c r="E48" s="19"/>
      <c r="F48" s="44"/>
      <c r="G48" s="19" t="str">
        <f>IF(G47="","",IF(G47+1&gt;'Répartition H_F'!$C$19,"",G47+1))</f>
        <v/>
      </c>
      <c r="H48" s="19" t="str">
        <f>IF(G48="","",IF('Répartition H_F'!$C$75="",IF('Alternance H_F'!I47='Répartition H_F'!$C$33,"Mme.",IF('Alternance H_F'!J47='Répartition H_F'!$C$34,"M.",IF('Alternance H_F'!H47="M.","Mme.","M."))),IF('Répartition H_F'!$C$75="M.",IF('Répartition H_F'!$C$39='Alternance H_F'!G48,"M.","Mme."),IF('Répartition H_F'!$C$75="Mme.",IF('Répartition H_F'!$C$39='Alternance H_F'!G48,"Mme.","M.")))))</f>
        <v/>
      </c>
      <c r="I48" s="19" t="str">
        <f t="shared" si="2"/>
        <v/>
      </c>
      <c r="J48" s="19" t="str">
        <f t="shared" si="3"/>
        <v/>
      </c>
      <c r="K48" s="19"/>
      <c r="M48" s="19" t="str">
        <f>IF(M47="","",IF(M47+1&gt;'Répartition H_F'!$E$19,"",M47+1))</f>
        <v/>
      </c>
      <c r="N48" s="19" t="str">
        <f>IF(M48="","",IF('Répartition H_F'!$E$75="",IF('Alternance H_F'!O47='Répartition H_F'!$E$33,"Mme.",IF('Alternance H_F'!P47='Répartition H_F'!$E$34,"M.",IF('Alternance H_F'!N47="M.","Mme.","M."))),IF('Répartition H_F'!$E$75="M.",IF('Répartition H_F'!$E$39='Alternance H_F'!M48,"M.","Mme."),IF('Répartition H_F'!$E$75="Mme.",IF('Répartition H_F'!$E$39='Alternance H_F'!M48,"Mme.","M.")))))</f>
        <v/>
      </c>
      <c r="O48" s="19" t="str">
        <f t="shared" si="4"/>
        <v/>
      </c>
      <c r="P48" s="19" t="str">
        <f t="shared" si="5"/>
        <v/>
      </c>
      <c r="Q48" s="19"/>
      <c r="R48" s="44"/>
      <c r="S48" s="19" t="str">
        <f>IF(S47="","",IF(S47+1&gt;'Répartition H_F'!$F$19,"",S47+1))</f>
        <v/>
      </c>
      <c r="T48" s="19" t="str">
        <f>IF(S48="","",IF('Répartition H_F'!$F$75="",IF('Alternance H_F'!U47='Répartition H_F'!$F$33,"Mme.",IF('Alternance H_F'!V47='Répartition H_F'!$F$34,"M.",IF('Alternance H_F'!T47="M.","Mme.","M."))),IF('Répartition H_F'!$F$75="M.",IF('Répartition H_F'!$F$39='Alternance H_F'!S48,"M.","Mme."),IF('Répartition H_F'!$F$75="Mme.",IF('Répartition H_F'!$F$39='Alternance H_F'!S48,"Mme.","M.")))))</f>
        <v/>
      </c>
      <c r="U48" s="19" t="str">
        <f t="shared" si="6"/>
        <v/>
      </c>
      <c r="V48" s="19" t="str">
        <f t="shared" si="7"/>
        <v/>
      </c>
      <c r="W48" s="19"/>
      <c r="Y48" s="19" t="str">
        <f>IF(Y47="","",IF(Y47+1&gt;'Répartition H_F'!$H$19,"",Y47+1))</f>
        <v/>
      </c>
      <c r="Z48" s="19" t="str">
        <f>IF(Y48="","",IF('Répartition H_F'!$H$75="",IF('Alternance H_F'!AA47='Répartition H_F'!$H$33,"Mme.",IF('Alternance H_F'!AB47='Répartition H_F'!$H$34,"M.",IF('Alternance H_F'!Z47="M.","Mme.","M."))),IF('Répartition H_F'!$H$75="M.",IF('Répartition H_F'!$H$39='Alternance H_F'!Y48,"M.","Mme."),IF('Répartition H_F'!$H$75="Mme.",IF('Répartition H_F'!$H$39='Alternance H_F'!Y48,"Mme.","M.")))))</f>
        <v/>
      </c>
      <c r="AA48" s="19" t="str">
        <f t="shared" si="8"/>
        <v/>
      </c>
      <c r="AB48" s="19" t="str">
        <f t="shared" si="9"/>
        <v/>
      </c>
      <c r="AC48" s="19"/>
      <c r="AD48" s="44"/>
      <c r="AE48" s="19" t="str">
        <f>IF(AE47="","",IF(AE47+1&gt;'Répartition H_F'!$I$19,"",AE47+1))</f>
        <v/>
      </c>
      <c r="AF48" s="19" t="str">
        <f>IF(AE48="","",IF('Répartition H_F'!$I$75="",IF('Alternance H_F'!AG47='Répartition H_F'!$I$33,"Mme.",IF('Alternance H_F'!AH47='Répartition H_F'!$I$34,"M.",IF('Alternance H_F'!AF47="M.","Mme.","M."))),IF('Répartition H_F'!$I$75="M.",IF('Répartition H_F'!$I$39='Alternance H_F'!AE48,"M.","Mme."),IF('Répartition H_F'!$I$75="Mme.",IF('Répartition H_F'!$I$39='Alternance H_F'!AE48,"Mme.","M.")))))</f>
        <v/>
      </c>
      <c r="AG48" s="19" t="str">
        <f t="shared" si="10"/>
        <v/>
      </c>
      <c r="AH48" s="19" t="str">
        <f t="shared" si="11"/>
        <v/>
      </c>
      <c r="AI48" s="19"/>
    </row>
    <row r="49" spans="1:35" x14ac:dyDescent="0.35">
      <c r="A49" s="19" t="str">
        <f>IF(A48="","",IF(A48+1&gt;'Répartition H_F'!$B$19,"",A48+1))</f>
        <v/>
      </c>
      <c r="B49" s="19" t="str">
        <f>IF(A49="","",IF('Répartition H_F'!$B$75="",IF('Alternance H_F'!C48='Répartition H_F'!$B$33,"Mme.",IF('Alternance H_F'!D48='Répartition H_F'!$B$34,"M.",IF('Alternance H_F'!B48="M.","Mme.","M."))),IF('Répartition H_F'!$B$75="M.",IF('Répartition H_F'!$B$39='Alternance H_F'!A49,"M.","Mme."),IF('Répartition H_F'!$B$75="Mme.",IF('Répartition H_F'!$B$39='Alternance H_F'!A49,"Mme.","M.")))))</f>
        <v/>
      </c>
      <c r="C49" s="19" t="str">
        <f t="shared" si="12"/>
        <v/>
      </c>
      <c r="D49" s="19" t="str">
        <f t="shared" si="13"/>
        <v/>
      </c>
      <c r="E49" s="19"/>
      <c r="F49" s="44"/>
      <c r="G49" s="19" t="str">
        <f>IF(G48="","",IF(G48+1&gt;'Répartition H_F'!$C$19,"",G48+1))</f>
        <v/>
      </c>
      <c r="H49" s="19" t="str">
        <f>IF(G49="","",IF('Répartition H_F'!$C$75="",IF('Alternance H_F'!I48='Répartition H_F'!$C$33,"Mme.",IF('Alternance H_F'!J48='Répartition H_F'!$C$34,"M.",IF('Alternance H_F'!H48="M.","Mme.","M."))),IF('Répartition H_F'!$C$75="M.",IF('Répartition H_F'!$C$39='Alternance H_F'!G49,"M.","Mme."),IF('Répartition H_F'!$C$75="Mme.",IF('Répartition H_F'!$C$39='Alternance H_F'!G49,"Mme.","M.")))))</f>
        <v/>
      </c>
      <c r="I49" s="19" t="str">
        <f t="shared" si="2"/>
        <v/>
      </c>
      <c r="J49" s="19" t="str">
        <f t="shared" si="3"/>
        <v/>
      </c>
      <c r="K49" s="19"/>
      <c r="M49" s="19" t="str">
        <f>IF(M48="","",IF(M48+1&gt;'Répartition H_F'!$E$19,"",M48+1))</f>
        <v/>
      </c>
      <c r="N49" s="19" t="str">
        <f>IF(M49="","",IF('Répartition H_F'!$E$75="",IF('Alternance H_F'!O48='Répartition H_F'!$E$33,"Mme.",IF('Alternance H_F'!P48='Répartition H_F'!$E$34,"M.",IF('Alternance H_F'!N48="M.","Mme.","M."))),IF('Répartition H_F'!$E$75="M.",IF('Répartition H_F'!$E$39='Alternance H_F'!M49,"M.","Mme."),IF('Répartition H_F'!$E$75="Mme.",IF('Répartition H_F'!$E$39='Alternance H_F'!M49,"Mme.","M.")))))</f>
        <v/>
      </c>
      <c r="O49" s="19" t="str">
        <f t="shared" si="4"/>
        <v/>
      </c>
      <c r="P49" s="19" t="str">
        <f t="shared" si="5"/>
        <v/>
      </c>
      <c r="Q49" s="19"/>
      <c r="R49" s="44"/>
      <c r="S49" s="19" t="str">
        <f>IF(S48="","",IF(S48+1&gt;'Répartition H_F'!$F$19,"",S48+1))</f>
        <v/>
      </c>
      <c r="T49" s="19" t="str">
        <f>IF(S49="","",IF('Répartition H_F'!$F$75="",IF('Alternance H_F'!U48='Répartition H_F'!$F$33,"Mme.",IF('Alternance H_F'!V48='Répartition H_F'!$F$34,"M.",IF('Alternance H_F'!T48="M.","Mme.","M."))),IF('Répartition H_F'!$F$75="M.",IF('Répartition H_F'!$F$39='Alternance H_F'!S49,"M.","Mme."),IF('Répartition H_F'!$F$75="Mme.",IF('Répartition H_F'!$F$39='Alternance H_F'!S49,"Mme.","M.")))))</f>
        <v/>
      </c>
      <c r="U49" s="19" t="str">
        <f t="shared" si="6"/>
        <v/>
      </c>
      <c r="V49" s="19" t="str">
        <f t="shared" si="7"/>
        <v/>
      </c>
      <c r="W49" s="19"/>
      <c r="Y49" s="19" t="str">
        <f>IF(Y48="","",IF(Y48+1&gt;'Répartition H_F'!$H$19,"",Y48+1))</f>
        <v/>
      </c>
      <c r="Z49" s="19" t="str">
        <f>IF(Y49="","",IF('Répartition H_F'!$H$75="",IF('Alternance H_F'!AA48='Répartition H_F'!$H$33,"Mme.",IF('Alternance H_F'!AB48='Répartition H_F'!$H$34,"M.",IF('Alternance H_F'!Z48="M.","Mme.","M."))),IF('Répartition H_F'!$H$75="M.",IF('Répartition H_F'!$H$39='Alternance H_F'!Y49,"M.","Mme."),IF('Répartition H_F'!$H$75="Mme.",IF('Répartition H_F'!$H$39='Alternance H_F'!Y49,"Mme.","M.")))))</f>
        <v/>
      </c>
      <c r="AA49" s="19" t="str">
        <f t="shared" si="8"/>
        <v/>
      </c>
      <c r="AB49" s="19" t="str">
        <f t="shared" si="9"/>
        <v/>
      </c>
      <c r="AC49" s="19"/>
      <c r="AD49" s="44"/>
      <c r="AE49" s="19" t="str">
        <f>IF(AE48="","",IF(AE48+1&gt;'Répartition H_F'!$I$19,"",AE48+1))</f>
        <v/>
      </c>
      <c r="AF49" s="19" t="str">
        <f>IF(AE49="","",IF('Répartition H_F'!$I$75="",IF('Alternance H_F'!AG48='Répartition H_F'!$I$33,"Mme.",IF('Alternance H_F'!AH48='Répartition H_F'!$I$34,"M.",IF('Alternance H_F'!AF48="M.","Mme.","M."))),IF('Répartition H_F'!$I$75="M.",IF('Répartition H_F'!$I$39='Alternance H_F'!AE49,"M.","Mme."),IF('Répartition H_F'!$I$75="Mme.",IF('Répartition H_F'!$I$39='Alternance H_F'!AE49,"Mme.","M.")))))</f>
        <v/>
      </c>
      <c r="AG49" s="19" t="str">
        <f t="shared" si="10"/>
        <v/>
      </c>
      <c r="AH49" s="19" t="str">
        <f t="shared" si="11"/>
        <v/>
      </c>
      <c r="AI49" s="19"/>
    </row>
    <row r="50" spans="1:35" x14ac:dyDescent="0.35">
      <c r="A50" s="19" t="str">
        <f>IF(A49="","",IF(A49+1&gt;'Répartition H_F'!$B$19,"",A49+1))</f>
        <v/>
      </c>
      <c r="B50" s="19" t="str">
        <f>IF(A50="","",IF('Répartition H_F'!$B$75="",IF('Alternance H_F'!C49='Répartition H_F'!$B$33,"Mme.",IF('Alternance H_F'!D49='Répartition H_F'!$B$34,"M.",IF('Alternance H_F'!B49="M.","Mme.","M."))),IF('Répartition H_F'!$B$75="M.",IF('Répartition H_F'!$B$39='Alternance H_F'!A50,"M.","Mme."),IF('Répartition H_F'!$B$75="Mme.",IF('Répartition H_F'!$B$39='Alternance H_F'!A50,"Mme.","M.")))))</f>
        <v/>
      </c>
      <c r="C50" s="19" t="str">
        <f t="shared" si="12"/>
        <v/>
      </c>
      <c r="D50" s="19" t="str">
        <f t="shared" si="13"/>
        <v/>
      </c>
      <c r="E50" s="19"/>
      <c r="F50" s="44"/>
      <c r="G50" s="19" t="str">
        <f>IF(G49="","",IF(G49+1&gt;'Répartition H_F'!$C$19,"",G49+1))</f>
        <v/>
      </c>
      <c r="H50" s="19" t="str">
        <f>IF(G50="","",IF('Répartition H_F'!$C$75="",IF('Alternance H_F'!I49='Répartition H_F'!$C$33,"Mme.",IF('Alternance H_F'!J49='Répartition H_F'!$C$34,"M.",IF('Alternance H_F'!H49="M.","Mme.","M."))),IF('Répartition H_F'!$C$75="M.",IF('Répartition H_F'!$C$39='Alternance H_F'!G50,"M.","Mme."),IF('Répartition H_F'!$C$75="Mme.",IF('Répartition H_F'!$C$39='Alternance H_F'!G50,"Mme.","M.")))))</f>
        <v/>
      </c>
      <c r="I50" s="19" t="str">
        <f>IF(H50="","",IF(H50="M.",1+I49,I49))</f>
        <v/>
      </c>
      <c r="J50" s="19" t="str">
        <f>IF(H50="","",IF(H50="Mme.",1+J49,J49))</f>
        <v/>
      </c>
      <c r="K50" s="19"/>
      <c r="M50" s="19" t="str">
        <f>IF(M49="","",IF(M49+1&gt;'Répartition H_F'!$E$19,"",M49+1))</f>
        <v/>
      </c>
      <c r="N50" s="19" t="str">
        <f>IF(M50="","",IF('Répartition H_F'!$E$75="",IF('Alternance H_F'!O49='Répartition H_F'!$E$33,"Mme.",IF('Alternance H_F'!P49='Répartition H_F'!$E$34,"M.",IF('Alternance H_F'!N49="M.","Mme.","M."))),IF('Répartition H_F'!$E$75="M.",IF('Répartition H_F'!$E$39='Alternance H_F'!M50,"M.","Mme."),IF('Répartition H_F'!$E$75="Mme.",IF('Répartition H_F'!$E$39='Alternance H_F'!M50,"Mme.","M.")))))</f>
        <v/>
      </c>
      <c r="O50" s="19" t="str">
        <f t="shared" si="4"/>
        <v/>
      </c>
      <c r="P50" s="19" t="str">
        <f t="shared" si="5"/>
        <v/>
      </c>
      <c r="Q50" s="19"/>
      <c r="R50" s="44"/>
      <c r="S50" s="19" t="str">
        <f>IF(S49="","",IF(S49+1&gt;'Répartition H_F'!$F$19,"",S49+1))</f>
        <v/>
      </c>
      <c r="T50" s="19" t="str">
        <f>IF(S50="","",IF('Répartition H_F'!$F$75="",IF('Alternance H_F'!U49='Répartition H_F'!$F$33,"Mme.",IF('Alternance H_F'!V49='Répartition H_F'!$F$34,"M.",IF('Alternance H_F'!T49="M.","Mme.","M."))),IF('Répartition H_F'!$F$75="M.",IF('Répartition H_F'!$F$39='Alternance H_F'!S50,"M.","Mme."),IF('Répartition H_F'!$F$75="Mme.",IF('Répartition H_F'!$F$39='Alternance H_F'!S50,"Mme.","M.")))))</f>
        <v/>
      </c>
      <c r="U50" s="19" t="str">
        <f t="shared" si="6"/>
        <v/>
      </c>
      <c r="V50" s="19" t="str">
        <f t="shared" si="7"/>
        <v/>
      </c>
      <c r="W50" s="19"/>
      <c r="Y50" s="19" t="str">
        <f>IF(Y49="","",IF(Y49+1&gt;'Répartition H_F'!$H$19,"",Y49+1))</f>
        <v/>
      </c>
      <c r="Z50" s="19" t="str">
        <f>IF(Y50="","",IF('Répartition H_F'!$H$75="",IF('Alternance H_F'!AA49='Répartition H_F'!$H$33,"Mme.",IF('Alternance H_F'!AB49='Répartition H_F'!$H$34,"M.",IF('Alternance H_F'!Z49="M.","Mme.","M."))),IF('Répartition H_F'!$H$75="M.",IF('Répartition H_F'!$H$39='Alternance H_F'!Y50,"M.","Mme."),IF('Répartition H_F'!$H$75="Mme.",IF('Répartition H_F'!$H$39='Alternance H_F'!Y50,"Mme.","M.")))))</f>
        <v/>
      </c>
      <c r="AA50" s="19" t="str">
        <f t="shared" si="8"/>
        <v/>
      </c>
      <c r="AB50" s="19" t="str">
        <f t="shared" si="9"/>
        <v/>
      </c>
      <c r="AC50" s="19"/>
      <c r="AD50" s="44"/>
      <c r="AE50" s="19" t="str">
        <f>IF(AE49="","",IF(AE49+1&gt;'Répartition H_F'!$I$19,"",AE49+1))</f>
        <v/>
      </c>
      <c r="AF50" s="19" t="str">
        <f>IF(AE50="","",IF('Répartition H_F'!$I$75="",IF('Alternance H_F'!AG49='Répartition H_F'!$I$33,"Mme.",IF('Alternance H_F'!AH49='Répartition H_F'!$I$34,"M.",IF('Alternance H_F'!AF49="M.","Mme.","M."))),IF('Répartition H_F'!$I$75="M.",IF('Répartition H_F'!$I$39='Alternance H_F'!AE50,"M.","Mme."),IF('Répartition H_F'!$I$75="Mme.",IF('Répartition H_F'!$I$39='Alternance H_F'!AE50,"Mme.","M.")))))</f>
        <v/>
      </c>
      <c r="AG50" s="19" t="str">
        <f t="shared" si="10"/>
        <v/>
      </c>
      <c r="AH50" s="19" t="str">
        <f t="shared" si="11"/>
        <v/>
      </c>
      <c r="AI50" s="19"/>
    </row>
  </sheetData>
  <mergeCells count="12">
    <mergeCell ref="A2:E2"/>
    <mergeCell ref="G2:K2"/>
    <mergeCell ref="A1:K1"/>
    <mergeCell ref="M1:W1"/>
    <mergeCell ref="Y1:AI1"/>
    <mergeCell ref="M2:Q2"/>
    <mergeCell ref="S2:W2"/>
    <mergeCell ref="Y2:AC2"/>
    <mergeCell ref="AE2:AI2"/>
    <mergeCell ref="F2:F50"/>
    <mergeCell ref="R2:R50"/>
    <mergeCell ref="AD2:AD50"/>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Répartition H_F</vt:lpstr>
      <vt:lpstr>Alternance H_F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Zainil NIZARALY</dc:creator>
  <cp:lastModifiedBy>Zainil NIZARALY</cp:lastModifiedBy>
  <dcterms:created xsi:type="dcterms:W3CDTF">2021-08-03T10:38:14Z</dcterms:created>
  <dcterms:modified xsi:type="dcterms:W3CDTF">2021-09-24T15:11:07Z</dcterms:modified>
</cp:coreProperties>
</file>